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COTIZADOS\Corporativos\12. Diciembre\"/>
    </mc:Choice>
  </mc:AlternateContent>
  <bookViews>
    <workbookView xWindow="0" yWindow="0" windowWidth="24000" windowHeight="9495"/>
  </bookViews>
  <sheets>
    <sheet name="500" sheetId="9" r:id="rId1"/>
    <sheet name="Parrillada Dic  10" sheetId="12" r:id="rId2"/>
  </sheets>
  <externalReferences>
    <externalReference r:id="rId3"/>
  </externalReferences>
  <definedNames>
    <definedName name="_xlnm.Print_Area" localSheetId="0">'500'!$A$1:$F$34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D18" i="9" l="1"/>
  <c r="F14" i="9"/>
  <c r="F26" i="9"/>
  <c r="D9" i="9" l="1"/>
  <c r="D17" i="9" l="1"/>
  <c r="B8" i="9"/>
  <c r="F13" i="9" l="1"/>
  <c r="F29" i="9"/>
  <c r="F30" i="9" s="1"/>
  <c r="F20" i="9"/>
  <c r="D19" i="9"/>
  <c r="F19" i="9" s="1"/>
  <c r="F18" i="9"/>
  <c r="F17" i="9"/>
  <c r="D12" i="9"/>
  <c r="D10" i="9"/>
  <c r="F10" i="9" s="1"/>
  <c r="H19" i="9"/>
  <c r="D8" i="9"/>
  <c r="D7" i="9"/>
  <c r="F7" i="9" s="1"/>
  <c r="F5" i="9"/>
  <c r="F4" i="9"/>
  <c r="F9" i="9" l="1"/>
  <c r="I19" i="9"/>
  <c r="F8" i="9"/>
  <c r="F36" i="9" l="1"/>
  <c r="F37" i="9" s="1"/>
  <c r="F38" i="9" s="1"/>
  <c r="F21" i="9"/>
  <c r="F31" i="9" s="1"/>
  <c r="F32" i="9" l="1"/>
  <c r="F33" i="9" s="1"/>
</calcChain>
</file>

<file path=xl/sharedStrings.xml><?xml version="1.0" encoding="utf-8"?>
<sst xmlns="http://schemas.openxmlformats.org/spreadsheetml/2006/main" count="60" uniqueCount="56">
  <si>
    <t>DETALLE DEL SERVICIO</t>
  </si>
  <si>
    <t xml:space="preserve">PRECIO </t>
  </si>
  <si>
    <t>CANT</t>
  </si>
  <si>
    <t>LICOR:</t>
  </si>
  <si>
    <t xml:space="preserve">TOTAL </t>
  </si>
  <si>
    <t xml:space="preserve">Seleccionar </t>
  </si>
  <si>
    <t xml:space="preserve">COSTO </t>
  </si>
  <si>
    <t>CANTIDAD</t>
  </si>
  <si>
    <t>VALOR</t>
  </si>
  <si>
    <t xml:space="preserve">TOTAL ADICIONALES </t>
  </si>
  <si>
    <t xml:space="preserve">LENCERIA Y MENAJE PREMIUM </t>
  </si>
  <si>
    <t>COSTOS ADICIONALES</t>
  </si>
  <si>
    <t xml:space="preserve">TOTAL CON ADICIONALES </t>
  </si>
  <si>
    <t>IVA 16%</t>
  </si>
  <si>
    <t>TOTAL EVENTO</t>
  </si>
  <si>
    <t>Tarima Alta 7.20 x 3.60 x 2 mts</t>
  </si>
  <si>
    <t xml:space="preserve">MESEROS  - BARMAN </t>
  </si>
  <si>
    <t>PICADA 7 PM</t>
  </si>
  <si>
    <t>COCKTAIL DE BIENVENIDA</t>
  </si>
  <si>
    <t>DE LLEGADA</t>
  </si>
  <si>
    <t>Pollo BBQ</t>
  </si>
  <si>
    <t>Platano Maduro</t>
  </si>
  <si>
    <t>Guacamole y Aji Casero</t>
  </si>
  <si>
    <t xml:space="preserve">Mini Consome de Pollo al Jerez con Baguette </t>
  </si>
  <si>
    <t>Mojito o Michelada</t>
  </si>
  <si>
    <t xml:space="preserve">Bebidas: Agua, limonada natural o gaseosa </t>
  </si>
  <si>
    <t xml:space="preserve">De Salida  $2.900 </t>
  </si>
  <si>
    <t>Pendiente</t>
  </si>
  <si>
    <t>12 Pm - 10 pm</t>
  </si>
  <si>
    <t>COSTOS EVENTO DE FARFALLAGROUP EN DICIEMBRE 10 DE 2016s</t>
  </si>
  <si>
    <t>Incluye: Salones, mesas, sillas, logística, calefacción, 200 parqueos. De 12pm A 10pm</t>
  </si>
  <si>
    <t>Tetrapack aguardiente Antioqueño Tapa Azul 250 ml</t>
  </si>
  <si>
    <t>Grupo Musical Son Bahia (6 Musicos) fiesta x 5 Horas Musicales con Raider de Sonido y Luces tipo concierto, y DJ Que cubre parte del evento</t>
  </si>
  <si>
    <t>Grupo Musical Son Bahia (10 Musicos) fiesta x 5 Horas Musicales con Raider de Sonido y Luces tipo concierto, y DJ Que cubre parte del evento</t>
  </si>
  <si>
    <t xml:space="preserve">Dj y Sonido Profesional </t>
  </si>
  <si>
    <t>Decoracion Tematica de Circo Del Sol</t>
  </si>
  <si>
    <t>Cerveza Nacional Aguila o Poker en lata 3 Por invitado</t>
  </si>
  <si>
    <t>2 Empanaditas Gourmet</t>
  </si>
  <si>
    <t>PARRILLADA GOURMET (Servida a la Mesa)</t>
  </si>
  <si>
    <t>Entrada</t>
  </si>
  <si>
    <t xml:space="preserve">Chorizo </t>
  </si>
  <si>
    <t>Mini Morcilla</t>
  </si>
  <si>
    <t>Papa Criolla</t>
  </si>
  <si>
    <t xml:space="preserve">Plato Fuerte </t>
  </si>
  <si>
    <t xml:space="preserve">Lomito de Res </t>
  </si>
  <si>
    <t>Lomo de Cerdo</t>
  </si>
  <si>
    <t>Papa Salada</t>
  </si>
  <si>
    <t>MENU PARRILLADA GOURMET EVENTO DIC. 10 DE 2016s</t>
  </si>
  <si>
    <r>
      <t xml:space="preserve">COCTEL BIENVENIDA </t>
    </r>
    <r>
      <rPr>
        <sz val="11"/>
        <rFont val="Maiandra GD"/>
        <family val="2"/>
      </rPr>
      <t xml:space="preserve"> (Michelada o Mojito)</t>
    </r>
  </si>
  <si>
    <r>
      <t>DE LLEGADA:</t>
    </r>
    <r>
      <rPr>
        <sz val="11"/>
        <rFont val="Maiandra GD"/>
        <family val="2"/>
      </rPr>
      <t xml:space="preserve"> *Empanadita Gourmet 2 Por Persona        </t>
    </r>
  </si>
  <si>
    <r>
      <t>BEBIDAS ILIMITADAS:</t>
    </r>
    <r>
      <rPr>
        <sz val="11"/>
        <rFont val="Maiandra GD"/>
        <family val="2"/>
      </rPr>
      <t xml:space="preserve"> Agua, Limonada natural o Gaseosa </t>
    </r>
  </si>
  <si>
    <r>
      <t>PARRILLADA GOURMET</t>
    </r>
    <r>
      <rPr>
        <sz val="11"/>
        <rFont val="Maiandra GD"/>
        <family val="2"/>
      </rPr>
      <t xml:space="preserve"> servida a la mesa</t>
    </r>
  </si>
  <si>
    <r>
      <t xml:space="preserve">ADCION A PARRILLADA: </t>
    </r>
    <r>
      <rPr>
        <sz val="11"/>
        <rFont val="Maiandra GD"/>
        <family val="2"/>
      </rPr>
      <t>Mini Morcilla 1 Por Persona</t>
    </r>
  </si>
  <si>
    <r>
      <t>POSTRE:</t>
    </r>
    <r>
      <rPr>
        <sz val="11"/>
        <rFont val="Maiandra GD"/>
        <family val="2"/>
      </rPr>
      <t xml:space="preserve"> Casco de Naranja relleno de arequipe</t>
    </r>
  </si>
  <si>
    <r>
      <t xml:space="preserve">DE SALIDA: </t>
    </r>
    <r>
      <rPr>
        <sz val="11"/>
        <rFont val="Maiandra GD"/>
        <family val="2"/>
      </rPr>
      <t xml:space="preserve">Mini Consomé de Pollo al jerez con baguette </t>
    </r>
  </si>
  <si>
    <t xml:space="preserve">USO EXCLUSIVO de Instalaciones De 10  horas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</si>
</sst>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[$€]\ * #,##0.00_ ;_ [$€]\ * \-#,##0.00_ ;_ [$€]\ * &quot;-&quot;??_ ;_ @_ "/>
    <numFmt numFmtId="165" formatCode="&quot;$&quot;#,##0"/>
  </numFmts>
  <fonts count="37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4"/>
      <name val="Maiandra GD"/>
      <family val="2"/>
    </font>
    <font>
      <b/>
      <sz val="12"/>
      <name val="Maiandra GD"/>
      <family val="2"/>
    </font>
    <font>
      <sz val="12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sz val="10"/>
      <name val="Maiandra GD"/>
      <family val="2"/>
    </font>
    <font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0"/>
      <color indexed="8"/>
      <name val="Maiandra GD"/>
      <family val="2"/>
    </font>
    <font>
      <b/>
      <i/>
      <sz val="10"/>
      <name val="Maiandra GD"/>
      <family val="2"/>
    </font>
    <font>
      <sz val="10"/>
      <color indexed="8"/>
      <name val="Calibri"/>
      <family val="2"/>
    </font>
    <font>
      <b/>
      <i/>
      <sz val="10"/>
      <color indexed="8"/>
      <name val="Maiandra GD"/>
      <family val="2"/>
    </font>
    <font>
      <b/>
      <sz val="13"/>
      <name val="Maiandra GD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b/>
      <sz val="16"/>
      <name val="Arial"/>
      <family val="2"/>
    </font>
    <font>
      <sz val="14"/>
      <name val="Maiandra GD"/>
      <family val="2"/>
    </font>
    <font>
      <b/>
      <sz val="15"/>
      <name val="Maiandra GD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43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1" applyNumberFormat="0" applyAlignment="0" applyProtection="0"/>
    <xf numFmtId="0" fontId="15" fillId="21" borderId="2" applyNumberFormat="0" applyAlignment="0" applyProtection="0"/>
    <xf numFmtId="164" fontId="4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2" fillId="7" borderId="1" applyNumberFormat="0" applyAlignment="0" applyProtection="0"/>
    <xf numFmtId="0" fontId="23" fillId="0" borderId="6" applyNumberFormat="0" applyFill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3" fillId="22" borderId="7" applyNumberFormat="0" applyFont="0" applyAlignment="0" applyProtection="0"/>
    <xf numFmtId="0" fontId="24" fillId="20" borderId="8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7" fillId="4" borderId="0" applyNumberFormat="0" applyBorder="0" applyAlignment="0" applyProtection="0"/>
    <xf numFmtId="0" fontId="14" fillId="20" borderId="1" applyNumberFormat="0" applyAlignment="0" applyProtection="0"/>
    <xf numFmtId="0" fontId="15" fillId="21" borderId="2" applyNumberFormat="0" applyAlignment="0" applyProtection="0"/>
    <xf numFmtId="0" fontId="23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22" fillId="7" borderId="1" applyNumberFormat="0" applyAlignment="0" applyProtection="0"/>
    <xf numFmtId="0" fontId="13" fillId="3" borderId="0" applyNumberFormat="0" applyBorder="0" applyAlignment="0" applyProtection="0"/>
    <xf numFmtId="0" fontId="33" fillId="24" borderId="0" applyNumberFormat="0" applyBorder="0" applyAlignment="0" applyProtection="0"/>
    <xf numFmtId="0" fontId="4" fillId="22" borderId="7" applyNumberFormat="0" applyFont="0" applyAlignment="0" applyProtection="0"/>
    <xf numFmtId="0" fontId="24" fillId="20" borderId="8" applyNumberFormat="0" applyAlignment="0" applyProtection="0"/>
    <xf numFmtId="0" fontId="2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32" fillId="0" borderId="12" applyNumberFormat="0" applyFill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</cellStyleXfs>
  <cellXfs count="52">
    <xf numFmtId="0" fontId="0" fillId="0" borderId="0" xfId="0"/>
    <xf numFmtId="3" fontId="0" fillId="0" borderId="0" xfId="0" applyNumberFormat="1" applyAlignment="1">
      <alignment horizontal="center"/>
    </xf>
    <xf numFmtId="3" fontId="9" fillId="23" borderId="0" xfId="0" applyNumberFormat="1" applyFont="1" applyFill="1" applyBorder="1" applyAlignment="1">
      <alignment vertical="center"/>
    </xf>
    <xf numFmtId="0" fontId="10" fillId="23" borderId="0" xfId="0" applyFont="1" applyFill="1" applyBorder="1"/>
    <xf numFmtId="0" fontId="10" fillId="23" borderId="0" xfId="0" applyFont="1" applyFill="1" applyBorder="1" applyAlignment="1">
      <alignment horizontal="center" vertical="center"/>
    </xf>
    <xf numFmtId="0" fontId="9" fillId="23" borderId="0" xfId="0" applyFont="1" applyFill="1" applyBorder="1" applyAlignment="1">
      <alignment horizontal="center" vertical="center"/>
    </xf>
    <xf numFmtId="3" fontId="10" fillId="23" borderId="0" xfId="0" applyNumberFormat="1" applyFont="1" applyFill="1" applyBorder="1" applyProtection="1"/>
    <xf numFmtId="0" fontId="9" fillId="23" borderId="0" xfId="0" applyFont="1" applyFill="1" applyBorder="1" applyProtection="1"/>
    <xf numFmtId="3" fontId="10" fillId="23" borderId="0" xfId="0" applyNumberFormat="1" applyFont="1" applyFill="1" applyBorder="1" applyAlignment="1">
      <alignment horizontal="center" vertical="center"/>
    </xf>
    <xf numFmtId="3" fontId="10" fillId="23" borderId="0" xfId="0" applyNumberFormat="1" applyFont="1" applyFill="1" applyBorder="1" applyAlignment="1">
      <alignment vertical="center"/>
    </xf>
    <xf numFmtId="0" fontId="4" fillId="23" borderId="0" xfId="0" applyFont="1" applyFill="1" applyBorder="1"/>
    <xf numFmtId="0" fontId="10" fillId="23" borderId="0" xfId="0" applyNumberFormat="1" applyFont="1" applyFill="1" applyBorder="1" applyAlignment="1">
      <alignment horizontal="center" vertical="center"/>
    </xf>
    <xf numFmtId="3" fontId="7" fillId="23" borderId="0" xfId="0" applyNumberFormat="1" applyFont="1" applyFill="1" applyBorder="1" applyAlignment="1">
      <alignment vertical="center"/>
    </xf>
    <xf numFmtId="0" fontId="7" fillId="23" borderId="0" xfId="0" applyNumberFormat="1" applyFont="1" applyFill="1" applyBorder="1" applyAlignment="1">
      <alignment horizontal="center" vertical="center"/>
    </xf>
    <xf numFmtId="3" fontId="6" fillId="23" borderId="0" xfId="0" applyNumberFormat="1" applyFont="1" applyFill="1" applyBorder="1" applyAlignment="1">
      <alignment horizontal="center" vertical="center"/>
    </xf>
    <xf numFmtId="3" fontId="6" fillId="23" borderId="0" xfId="0" applyNumberFormat="1" applyFont="1" applyFill="1" applyBorder="1" applyAlignment="1">
      <alignment vertical="center"/>
    </xf>
    <xf numFmtId="0" fontId="6" fillId="23" borderId="0" xfId="0" applyNumberFormat="1" applyFont="1" applyFill="1" applyBorder="1" applyAlignment="1">
      <alignment horizontal="center" vertical="center"/>
    </xf>
    <xf numFmtId="0" fontId="29" fillId="23" borderId="0" xfId="0" applyFont="1" applyFill="1" applyBorder="1"/>
    <xf numFmtId="0" fontId="30" fillId="23" borderId="0" xfId="0" applyFont="1" applyFill="1" applyBorder="1" applyAlignment="1">
      <alignment horizontal="right"/>
    </xf>
    <xf numFmtId="0" fontId="7" fillId="23" borderId="0" xfId="0" applyNumberFormat="1" applyFont="1" applyFill="1" applyBorder="1" applyAlignment="1">
      <alignment vertical="center"/>
    </xf>
    <xf numFmtId="0" fontId="0" fillId="0" borderId="0" xfId="0" applyBorder="1"/>
    <xf numFmtId="14" fontId="10" fillId="23" borderId="0" xfId="0" applyNumberFormat="1" applyFont="1" applyFill="1" applyBorder="1" applyAlignment="1">
      <alignment horizontal="center" vertical="center"/>
    </xf>
    <xf numFmtId="3" fontId="27" fillId="23" borderId="0" xfId="0" applyNumberFormat="1" applyFont="1" applyFill="1" applyBorder="1"/>
    <xf numFmtId="3" fontId="27" fillId="23" borderId="9" xfId="0" applyNumberFormat="1" applyFont="1" applyFill="1" applyBorder="1"/>
    <xf numFmtId="3" fontId="27" fillId="23" borderId="11" xfId="0" applyNumberFormat="1" applyFont="1" applyFill="1" applyBorder="1"/>
    <xf numFmtId="3" fontId="10" fillId="23" borderId="10" xfId="0" applyNumberFormat="1" applyFont="1" applyFill="1" applyBorder="1" applyAlignment="1">
      <alignment vertical="center"/>
    </xf>
    <xf numFmtId="0" fontId="9" fillId="23" borderId="0" xfId="0" applyFont="1" applyFill="1" applyBorder="1"/>
    <xf numFmtId="0" fontId="9" fillId="23" borderId="0" xfId="0" applyFont="1" applyFill="1" applyBorder="1" applyAlignment="1">
      <alignment horizontal="center"/>
    </xf>
    <xf numFmtId="0" fontId="28" fillId="23" borderId="0" xfId="0" applyFont="1" applyFill="1" applyBorder="1" applyAlignment="1">
      <alignment horizontal="right" vertical="center"/>
    </xf>
    <xf numFmtId="0" fontId="9" fillId="23" borderId="0" xfId="0" applyFont="1" applyFill="1" applyBorder="1" applyAlignment="1">
      <alignment horizontal="right" vertical="center"/>
    </xf>
    <xf numFmtId="0" fontId="6" fillId="23" borderId="0" xfId="0" applyFont="1" applyFill="1" applyBorder="1" applyAlignment="1">
      <alignment horizontal="center"/>
    </xf>
    <xf numFmtId="0" fontId="7" fillId="23" borderId="0" xfId="0" applyFont="1" applyFill="1" applyBorder="1" applyAlignment="1">
      <alignment horizontal="center"/>
    </xf>
    <xf numFmtId="0" fontId="5" fillId="0" borderId="0" xfId="0" applyFont="1" applyBorder="1" applyAlignment="1">
      <alignment vertical="center"/>
    </xf>
    <xf numFmtId="3" fontId="0" fillId="0" borderId="0" xfId="0" applyNumberFormat="1" applyBorder="1"/>
    <xf numFmtId="0" fontId="4" fillId="0" borderId="0" xfId="94"/>
    <xf numFmtId="3" fontId="9" fillId="23" borderId="0" xfId="0" applyNumberFormat="1" applyFont="1" applyFill="1" applyBorder="1" applyAlignment="1">
      <alignment horizontal="right" vertical="center"/>
    </xf>
    <xf numFmtId="0" fontId="31" fillId="23" borderId="0" xfId="0" applyFont="1" applyFill="1" applyBorder="1" applyAlignment="1">
      <alignment horizontal="center" vertical="center"/>
    </xf>
    <xf numFmtId="165" fontId="4" fillId="0" borderId="0" xfId="94" applyNumberFormat="1"/>
    <xf numFmtId="0" fontId="35" fillId="23" borderId="0" xfId="38" applyFont="1" applyFill="1" applyBorder="1" applyAlignment="1">
      <alignment horizontal="center" vertical="center" wrapText="1"/>
    </xf>
    <xf numFmtId="0" fontId="5" fillId="23" borderId="0" xfId="38" applyFont="1" applyFill="1" applyBorder="1" applyAlignment="1">
      <alignment horizontal="center" vertical="center" wrapText="1"/>
    </xf>
    <xf numFmtId="0" fontId="34" fillId="23" borderId="0" xfId="94" applyFont="1" applyFill="1" applyBorder="1" applyAlignment="1">
      <alignment horizontal="centerContinuous" vertical="center"/>
    </xf>
    <xf numFmtId="0" fontId="4" fillId="23" borderId="0" xfId="94" applyFill="1" applyBorder="1"/>
    <xf numFmtId="0" fontId="5" fillId="23" borderId="0" xfId="94" applyFont="1" applyFill="1" applyBorder="1" applyAlignment="1">
      <alignment horizontal="centerContinuous" vertical="center"/>
    </xf>
    <xf numFmtId="0" fontId="35" fillId="23" borderId="0" xfId="94" applyFont="1" applyFill="1" applyBorder="1" applyAlignment="1">
      <alignment horizontal="centerContinuous" vertical="center"/>
    </xf>
    <xf numFmtId="0" fontId="35" fillId="23" borderId="0" xfId="39" applyFont="1" applyFill="1" applyBorder="1" applyAlignment="1">
      <alignment horizontal="centerContinuous" vertical="center"/>
    </xf>
    <xf numFmtId="0" fontId="35" fillId="23" borderId="0" xfId="95" applyFont="1" applyFill="1" applyBorder="1" applyAlignment="1">
      <alignment horizontal="centerContinuous" vertical="center"/>
    </xf>
    <xf numFmtId="0" fontId="6" fillId="23" borderId="0" xfId="0" applyFont="1" applyFill="1" applyBorder="1" applyProtection="1"/>
    <xf numFmtId="0" fontId="11" fillId="23" borderId="0" xfId="0" applyFont="1" applyFill="1" applyBorder="1"/>
    <xf numFmtId="0" fontId="8" fillId="23" borderId="0" xfId="0" applyFont="1" applyFill="1" applyBorder="1"/>
    <xf numFmtId="0" fontId="11" fillId="23" borderId="0" xfId="0" applyFont="1" applyFill="1" applyBorder="1" applyAlignment="1">
      <alignment horizontal="left" vertical="center" wrapText="1"/>
    </xf>
    <xf numFmtId="0" fontId="11" fillId="23" borderId="0" xfId="0" applyFont="1" applyFill="1" applyBorder="1" applyAlignment="1"/>
    <xf numFmtId="0" fontId="36" fillId="23" borderId="0" xfId="0" applyFont="1" applyFill="1" applyBorder="1" applyAlignment="1">
      <alignment horizontal="center" vertical="center"/>
    </xf>
  </cellXfs>
  <cellStyles count="96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 2" xfId="51"/>
    <cellStyle name="20% - Énfasis2 2" xfId="52"/>
    <cellStyle name="20% - Énfasis3 2" xfId="53"/>
    <cellStyle name="20% - Énfasis4 2" xfId="54"/>
    <cellStyle name="20% - Énfasis5 2" xfId="55"/>
    <cellStyle name="20% - Énfasis6 2" xfId="5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40% - Énfasis1 2" xfId="57"/>
    <cellStyle name="40% - Énfasis2 2" xfId="58"/>
    <cellStyle name="40% - Énfasis3 2" xfId="59"/>
    <cellStyle name="40% - Énfasis4 2" xfId="60"/>
    <cellStyle name="40% - Énfasis5 2" xfId="61"/>
    <cellStyle name="40% - Énfasis6 2" xfId="6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60% - Énfasis1 2" xfId="63"/>
    <cellStyle name="60% - Énfasis2 2" xfId="64"/>
    <cellStyle name="60% - Énfasis3 2" xfId="65"/>
    <cellStyle name="60% - Énfasis4 2" xfId="66"/>
    <cellStyle name="60% - Énfasis5 2" xfId="67"/>
    <cellStyle name="60% - Énfasis6 2" xfId="6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uena 2" xfId="69"/>
    <cellStyle name="Calculation" xfId="26"/>
    <cellStyle name="Cálculo 2" xfId="70"/>
    <cellStyle name="Celda de comprobación 2" xfId="71"/>
    <cellStyle name="Celda vinculada 2" xfId="72"/>
    <cellStyle name="Check Cell" xfId="27"/>
    <cellStyle name="Encabezado 4 2" xfId="73"/>
    <cellStyle name="Énfasis1 2" xfId="74"/>
    <cellStyle name="Énfasis2 2" xfId="75"/>
    <cellStyle name="Énfasis3 2" xfId="76"/>
    <cellStyle name="Énfasis4 2" xfId="77"/>
    <cellStyle name="Énfasis5 2" xfId="78"/>
    <cellStyle name="Énfasis6 2" xfId="79"/>
    <cellStyle name="Entrada 2" xfId="80"/>
    <cellStyle name="Euro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Hipervínculo 2" xfId="35"/>
    <cellStyle name="Incorrecto 2" xfId="81"/>
    <cellStyle name="Input" xfId="36"/>
    <cellStyle name="Linked Cell" xfId="37"/>
    <cellStyle name="Neutral 2" xfId="82"/>
    <cellStyle name="Normal" xfId="0" builtinId="0"/>
    <cellStyle name="Normal 2" xfId="38"/>
    <cellStyle name="Normal 2 2" xfId="39"/>
    <cellStyle name="Normal 2 3" xfId="40"/>
    <cellStyle name="Normal 2 4" xfId="41"/>
    <cellStyle name="Normal 3" xfId="42"/>
    <cellStyle name="Normal 3 2" xfId="43"/>
    <cellStyle name="Normal 4" xfId="44"/>
    <cellStyle name="Normal 4 2" xfId="50"/>
    <cellStyle name="Normal 4 3" xfId="93"/>
    <cellStyle name="Normal 4 4" xfId="49"/>
    <cellStyle name="Normal 5" xfId="92"/>
    <cellStyle name="Normal_MenusFiesta_CarBotDic2x550v" xfId="94"/>
    <cellStyle name="Normal_Pasabocas_PrecioPasabocas 2" xfId="95"/>
    <cellStyle name="Notas 2" xfId="83"/>
    <cellStyle name="Note" xfId="45"/>
    <cellStyle name="Output" xfId="46"/>
    <cellStyle name="Salida 2" xfId="84"/>
    <cellStyle name="Texto de advertencia 2" xfId="85"/>
    <cellStyle name="Texto explicativo 2" xfId="86"/>
    <cellStyle name="Title" xfId="47"/>
    <cellStyle name="Título 1 2" xfId="87"/>
    <cellStyle name="Título 2 2" xfId="88"/>
    <cellStyle name="Título 3 2" xfId="89"/>
    <cellStyle name="Título 4" xfId="90"/>
    <cellStyle name="Total 2" xfId="91"/>
    <cellStyle name="Warning Text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guel%20B/Desktop/BahiaXhacer/BahiaXhacer/BaseDeDatosInvitadosBAH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zoomScaleNormal="100" zoomScaleSheetLayoutView="100" workbookViewId="0">
      <selection activeCell="A17" sqref="A17"/>
    </sheetView>
  </sheetViews>
  <sheetFormatPr baseColWidth="10" defaultColWidth="9.7109375" defaultRowHeight="17.25" customHeight="1" x14ac:dyDescent="0.25"/>
  <cols>
    <col min="1" max="1" width="80.7109375" style="20" customWidth="1"/>
    <col min="2" max="2" width="13.42578125" customWidth="1"/>
    <col min="3" max="3" width="0.85546875" hidden="1" customWidth="1"/>
    <col min="4" max="4" width="13.42578125" customWidth="1"/>
    <col min="5" max="5" width="0" hidden="1" customWidth="1"/>
    <col min="6" max="6" width="13.42578125" style="20" customWidth="1"/>
    <col min="7" max="9" width="0" hidden="1" customWidth="1"/>
  </cols>
  <sheetData>
    <row r="1" spans="1:9" s="20" customFormat="1" ht="17.25" customHeight="1" x14ac:dyDescent="0.25">
      <c r="A1" s="51" t="s">
        <v>29</v>
      </c>
      <c r="B1" s="51"/>
      <c r="C1" s="51"/>
      <c r="D1" s="51"/>
      <c r="E1" s="51"/>
      <c r="F1" s="51"/>
      <c r="G1" s="32"/>
      <c r="H1" s="32"/>
      <c r="I1" s="32"/>
    </row>
    <row r="2" spans="1:9" s="20" customFormat="1" ht="17.25" customHeight="1" x14ac:dyDescent="0.25">
      <c r="A2" s="26"/>
      <c r="B2" s="3"/>
      <c r="C2" s="3"/>
      <c r="D2" s="3"/>
      <c r="E2" s="3"/>
      <c r="F2" s="3"/>
    </row>
    <row r="3" spans="1:9" s="20" customFormat="1" ht="17.25" customHeight="1" x14ac:dyDescent="0.25">
      <c r="A3" s="36" t="s">
        <v>0</v>
      </c>
      <c r="B3" s="36" t="s">
        <v>1</v>
      </c>
      <c r="C3" s="36"/>
      <c r="D3" s="36" t="s">
        <v>2</v>
      </c>
      <c r="E3" s="36"/>
      <c r="F3" s="36">
        <v>500</v>
      </c>
    </row>
    <row r="4" spans="1:9" s="20" customFormat="1" ht="17.25" customHeight="1" x14ac:dyDescent="0.25">
      <c r="A4" s="5"/>
      <c r="B4" s="4" t="s">
        <v>28</v>
      </c>
      <c r="C4" s="5"/>
      <c r="D4" s="5"/>
      <c r="E4" s="5"/>
      <c r="F4" s="21">
        <f ca="1">TODAY()</f>
        <v>42566</v>
      </c>
    </row>
    <row r="5" spans="1:9" s="20" customFormat="1" ht="17.25" customHeight="1" x14ac:dyDescent="0.25">
      <c r="A5" s="46" t="s">
        <v>55</v>
      </c>
      <c r="B5" s="6">
        <v>4800000</v>
      </c>
      <c r="C5" s="7"/>
      <c r="D5" s="8">
        <v>1</v>
      </c>
      <c r="E5" s="8"/>
      <c r="F5" s="9">
        <f>+B5*D5</f>
        <v>4800000</v>
      </c>
    </row>
    <row r="6" spans="1:9" s="20" customFormat="1" ht="17.25" customHeight="1" x14ac:dyDescent="0.25">
      <c r="A6" s="47" t="s">
        <v>30</v>
      </c>
      <c r="B6" s="9"/>
      <c r="C6" s="9"/>
      <c r="D6" s="8"/>
      <c r="E6" s="8"/>
      <c r="F6" s="9"/>
    </row>
    <row r="7" spans="1:9" s="20" customFormat="1" ht="17.25" customHeight="1" x14ac:dyDescent="0.25">
      <c r="A7" s="48" t="s">
        <v>48</v>
      </c>
      <c r="B7" s="9">
        <v>4800</v>
      </c>
      <c r="C7" s="9"/>
      <c r="D7" s="8">
        <f>F3</f>
        <v>500</v>
      </c>
      <c r="E7" s="8"/>
      <c r="F7" s="9">
        <f>B7*D7</f>
        <v>2400000</v>
      </c>
    </row>
    <row r="8" spans="1:9" s="20" customFormat="1" ht="17.25" customHeight="1" x14ac:dyDescent="0.25">
      <c r="A8" s="48" t="s">
        <v>49</v>
      </c>
      <c r="B8" s="9">
        <f>3480</f>
        <v>3480</v>
      </c>
      <c r="C8" s="9"/>
      <c r="D8" s="8">
        <f>F3</f>
        <v>500</v>
      </c>
      <c r="E8" s="8"/>
      <c r="F8" s="9">
        <f>B8*D8</f>
        <v>1740000</v>
      </c>
    </row>
    <row r="9" spans="1:9" s="20" customFormat="1" ht="17.25" customHeight="1" x14ac:dyDescent="0.25">
      <c r="A9" s="48" t="s">
        <v>50</v>
      </c>
      <c r="B9" s="9">
        <v>5800</v>
      </c>
      <c r="C9" s="9"/>
      <c r="D9" s="8">
        <f>F3</f>
        <v>500</v>
      </c>
      <c r="E9" s="8"/>
      <c r="F9" s="9">
        <f t="shared" ref="F9:F14" si="0">D9*B9</f>
        <v>2900000</v>
      </c>
    </row>
    <row r="10" spans="1:9" s="20" customFormat="1" ht="17.25" customHeight="1" x14ac:dyDescent="0.25">
      <c r="A10" s="48" t="s">
        <v>51</v>
      </c>
      <c r="B10" s="9">
        <v>36000</v>
      </c>
      <c r="C10" s="9"/>
      <c r="D10" s="8">
        <f>F3</f>
        <v>500</v>
      </c>
      <c r="E10" s="8"/>
      <c r="F10" s="9">
        <f t="shared" si="0"/>
        <v>18000000</v>
      </c>
    </row>
    <row r="11" spans="1:9" s="20" customFormat="1" ht="17.25" hidden="1" customHeight="1" x14ac:dyDescent="0.25">
      <c r="A11" s="48" t="s">
        <v>52</v>
      </c>
      <c r="B11" s="9">
        <v>1400</v>
      </c>
      <c r="C11" s="9"/>
      <c r="D11" s="8"/>
      <c r="E11" s="8"/>
      <c r="F11" s="9"/>
    </row>
    <row r="12" spans="1:9" s="20" customFormat="1" ht="17.25" hidden="1" customHeight="1" x14ac:dyDescent="0.25">
      <c r="A12" s="48" t="s">
        <v>17</v>
      </c>
      <c r="B12" s="9">
        <v>6200</v>
      </c>
      <c r="C12" s="9"/>
      <c r="D12" s="8">
        <f>F3</f>
        <v>500</v>
      </c>
      <c r="E12" s="8"/>
      <c r="F12" s="35" t="s">
        <v>27</v>
      </c>
    </row>
    <row r="13" spans="1:9" s="20" customFormat="1" ht="17.25" hidden="1" customHeight="1" x14ac:dyDescent="0.25">
      <c r="A13" s="48" t="s">
        <v>53</v>
      </c>
      <c r="B13" s="9">
        <v>2400</v>
      </c>
      <c r="C13" s="9"/>
      <c r="D13" s="8"/>
      <c r="E13" s="8"/>
      <c r="F13" s="9">
        <f t="shared" si="0"/>
        <v>0</v>
      </c>
    </row>
    <row r="14" spans="1:9" s="20" customFormat="1" ht="17.25" customHeight="1" x14ac:dyDescent="0.25">
      <c r="A14" s="48" t="s">
        <v>54</v>
      </c>
      <c r="B14" s="9">
        <v>2900</v>
      </c>
      <c r="C14" s="9"/>
      <c r="D14" s="8">
        <v>450</v>
      </c>
      <c r="E14" s="8"/>
      <c r="F14" s="9">
        <f t="shared" si="0"/>
        <v>1305000</v>
      </c>
    </row>
    <row r="15" spans="1:9" ht="17.25" customHeight="1" x14ac:dyDescent="0.25">
      <c r="A15" s="26"/>
      <c r="B15" s="9"/>
      <c r="C15" s="9"/>
      <c r="D15" s="8"/>
      <c r="E15" s="8"/>
      <c r="F15" s="9"/>
    </row>
    <row r="16" spans="1:9" ht="17.25" customHeight="1" x14ac:dyDescent="0.25">
      <c r="A16" s="27" t="s">
        <v>3</v>
      </c>
      <c r="B16" s="10"/>
      <c r="C16" s="10"/>
      <c r="D16" s="8"/>
      <c r="E16" s="10"/>
      <c r="F16" s="9"/>
    </row>
    <row r="17" spans="1:9" ht="17.25" customHeight="1" x14ac:dyDescent="0.25">
      <c r="A17" s="47" t="s">
        <v>31</v>
      </c>
      <c r="B17" s="9">
        <v>21000</v>
      </c>
      <c r="C17" s="9"/>
      <c r="D17" s="8">
        <f>+F3</f>
        <v>500</v>
      </c>
      <c r="E17" s="11"/>
      <c r="F17" s="9">
        <f>D17*B17</f>
        <v>10500000</v>
      </c>
      <c r="H17" s="1"/>
      <c r="I17" s="1"/>
    </row>
    <row r="18" spans="1:9" ht="17.25" customHeight="1" x14ac:dyDescent="0.25">
      <c r="A18" s="47" t="s">
        <v>36</v>
      </c>
      <c r="B18" s="9">
        <v>3900</v>
      </c>
      <c r="C18" s="9"/>
      <c r="D18" s="8">
        <f>+F3*3</f>
        <v>1500</v>
      </c>
      <c r="E18" s="11"/>
      <c r="F18" s="9">
        <f>D18*B18</f>
        <v>5850000</v>
      </c>
      <c r="H18" s="1"/>
      <c r="I18" s="1"/>
    </row>
    <row r="19" spans="1:9" ht="17.25" customHeight="1" x14ac:dyDescent="0.25">
      <c r="A19" s="48" t="s">
        <v>10</v>
      </c>
      <c r="B19" s="9">
        <v>7500</v>
      </c>
      <c r="C19" s="9"/>
      <c r="D19" s="8">
        <f>F3</f>
        <v>500</v>
      </c>
      <c r="E19" s="11"/>
      <c r="F19" s="9">
        <f>D19*B19</f>
        <v>3750000</v>
      </c>
      <c r="H19" s="1">
        <f>D9/8</f>
        <v>62.5</v>
      </c>
      <c r="I19" s="1">
        <f>(D9/8)+1</f>
        <v>63.5</v>
      </c>
    </row>
    <row r="20" spans="1:9" ht="17.25" customHeight="1" thickBot="1" x14ac:dyDescent="0.3">
      <c r="A20" s="48" t="s">
        <v>16</v>
      </c>
      <c r="B20" s="9">
        <v>120000</v>
      </c>
      <c r="C20" s="9"/>
      <c r="D20" s="8">
        <v>36</v>
      </c>
      <c r="E20" s="11"/>
      <c r="F20" s="25">
        <f>D20*B20</f>
        <v>4320000</v>
      </c>
    </row>
    <row r="21" spans="1:9" ht="17.25" customHeight="1" thickTop="1" x14ac:dyDescent="0.25">
      <c r="A21" s="28" t="s">
        <v>4</v>
      </c>
      <c r="B21" s="9"/>
      <c r="C21" s="9"/>
      <c r="D21" s="11"/>
      <c r="E21" s="11"/>
      <c r="F21" s="2">
        <f>SUM(F5:F20)</f>
        <v>55565000</v>
      </c>
    </row>
    <row r="22" spans="1:9" ht="17.25" customHeight="1" x14ac:dyDescent="0.25">
      <c r="A22" s="29"/>
      <c r="B22" s="9"/>
      <c r="C22" s="9"/>
      <c r="D22" s="11"/>
      <c r="E22" s="11"/>
      <c r="F22" s="2"/>
    </row>
    <row r="23" spans="1:9" ht="17.25" customHeight="1" x14ac:dyDescent="0.25">
      <c r="A23" s="30" t="s">
        <v>11</v>
      </c>
      <c r="B23" s="12"/>
      <c r="C23" s="12"/>
      <c r="D23" s="13"/>
      <c r="E23" s="13"/>
      <c r="F23" s="12"/>
    </row>
    <row r="24" spans="1:9" ht="17.25" customHeight="1" x14ac:dyDescent="0.25">
      <c r="A24" s="31" t="s">
        <v>5</v>
      </c>
      <c r="B24" s="14" t="s">
        <v>6</v>
      </c>
      <c r="C24" s="15"/>
      <c r="D24" s="16" t="s">
        <v>7</v>
      </c>
      <c r="E24" s="16"/>
      <c r="F24" s="14" t="s">
        <v>8</v>
      </c>
    </row>
    <row r="25" spans="1:9" ht="17.25" customHeight="1" x14ac:dyDescent="0.25">
      <c r="A25" s="49" t="s">
        <v>35</v>
      </c>
      <c r="B25" s="35" t="s">
        <v>27</v>
      </c>
      <c r="C25" s="15"/>
      <c r="D25" s="8">
        <v>1</v>
      </c>
      <c r="E25" s="19"/>
      <c r="F25" s="35" t="s">
        <v>27</v>
      </c>
    </row>
    <row r="26" spans="1:9" ht="36.75" customHeight="1" x14ac:dyDescent="0.25">
      <c r="A26" s="49" t="s">
        <v>32</v>
      </c>
      <c r="B26" s="9">
        <v>6000000</v>
      </c>
      <c r="C26" s="15"/>
      <c r="D26" s="8">
        <v>1</v>
      </c>
      <c r="E26" s="19"/>
      <c r="F26" s="9">
        <f>+B26*D26</f>
        <v>6000000</v>
      </c>
    </row>
    <row r="27" spans="1:9" ht="36.75" customHeight="1" x14ac:dyDescent="0.25">
      <c r="A27" s="49" t="s">
        <v>33</v>
      </c>
      <c r="B27" s="9">
        <v>7500000</v>
      </c>
      <c r="C27" s="15"/>
      <c r="D27" s="8">
        <v>1</v>
      </c>
      <c r="E27" s="19"/>
      <c r="F27" s="35" t="s">
        <v>27</v>
      </c>
    </row>
    <row r="28" spans="1:9" ht="18.75" customHeight="1" x14ac:dyDescent="0.25">
      <c r="A28" s="50" t="s">
        <v>34</v>
      </c>
      <c r="B28" s="9">
        <v>850000</v>
      </c>
      <c r="C28" s="15"/>
      <c r="D28" s="8">
        <v>1</v>
      </c>
      <c r="E28" s="19"/>
      <c r="F28" s="35" t="s">
        <v>27</v>
      </c>
    </row>
    <row r="29" spans="1:9" ht="17.25" customHeight="1" thickBot="1" x14ac:dyDescent="0.3">
      <c r="A29" s="50" t="s">
        <v>15</v>
      </c>
      <c r="B29" s="9">
        <v>1300000</v>
      </c>
      <c r="C29" s="15"/>
      <c r="D29" s="8">
        <v>1</v>
      </c>
      <c r="E29" s="19"/>
      <c r="F29" s="9">
        <f>+B29*D29</f>
        <v>1300000</v>
      </c>
    </row>
    <row r="30" spans="1:9" ht="17.25" customHeight="1" thickTop="1" thickBot="1" x14ac:dyDescent="0.3">
      <c r="A30" s="28" t="s">
        <v>9</v>
      </c>
      <c r="B30" s="17"/>
      <c r="C30" s="17"/>
      <c r="D30" s="17"/>
      <c r="E30" s="17"/>
      <c r="F30" s="24">
        <f>SUM(F26:F29)</f>
        <v>7300000</v>
      </c>
    </row>
    <row r="31" spans="1:9" ht="17.25" customHeight="1" thickTop="1" thickBot="1" x14ac:dyDescent="0.3">
      <c r="A31" s="18" t="s">
        <v>12</v>
      </c>
      <c r="B31" s="17"/>
      <c r="C31" s="17"/>
      <c r="D31" s="17"/>
      <c r="E31" s="17"/>
      <c r="F31" s="24">
        <f>SUM(F21+F30)</f>
        <v>62865000</v>
      </c>
    </row>
    <row r="32" spans="1:9" ht="17.25" customHeight="1" thickTop="1" thickBot="1" x14ac:dyDescent="0.3">
      <c r="A32" s="18" t="s">
        <v>13</v>
      </c>
      <c r="B32" s="17"/>
      <c r="C32" s="17"/>
      <c r="D32" s="17"/>
      <c r="E32" s="17"/>
      <c r="F32" s="22">
        <f>F31*16/100</f>
        <v>10058400</v>
      </c>
    </row>
    <row r="33" spans="1:6" ht="17.25" customHeight="1" thickTop="1" thickBot="1" x14ac:dyDescent="0.3">
      <c r="A33" s="18" t="s">
        <v>14</v>
      </c>
      <c r="B33" s="17"/>
      <c r="C33" s="17"/>
      <c r="D33" s="17"/>
      <c r="E33" s="17"/>
      <c r="F33" s="24">
        <f>F31+F32</f>
        <v>72923400</v>
      </c>
    </row>
    <row r="34" spans="1:6" ht="17.25" customHeight="1" thickTop="1" x14ac:dyDescent="0.25">
      <c r="A34" s="18"/>
      <c r="B34" s="17"/>
      <c r="C34" s="17"/>
      <c r="D34" s="17"/>
      <c r="E34" s="17"/>
      <c r="F34" s="23"/>
    </row>
    <row r="36" spans="1:6" ht="17.25" customHeight="1" x14ac:dyDescent="0.25">
      <c r="F36" s="33">
        <f>+F5+F7+F8+F9+F10+F14+F17+F18+F19+F20+F26+F29</f>
        <v>62865000</v>
      </c>
    </row>
    <row r="37" spans="1:6" ht="17.25" customHeight="1" x14ac:dyDescent="0.25">
      <c r="F37" s="33">
        <f>+F36*16/100</f>
        <v>10058400</v>
      </c>
    </row>
    <row r="38" spans="1:6" ht="17.25" customHeight="1" x14ac:dyDescent="0.25">
      <c r="F38" s="33">
        <f>+F36+F37</f>
        <v>72923400</v>
      </c>
    </row>
  </sheetData>
  <mergeCells count="1">
    <mergeCell ref="A1:F1"/>
  </mergeCells>
  <pageMargins left="0.70866141732283472" right="0.70866141732283472" top="0.74803149606299213" bottom="0.74803149606299213" header="0.51181102362204722" footer="0.51181102362204722"/>
  <pageSetup scale="76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opLeftCell="A10" zoomScaleNormal="100" zoomScaleSheetLayoutView="112" workbookViewId="0">
      <selection activeCell="A35" sqref="A35"/>
    </sheetView>
  </sheetViews>
  <sheetFormatPr baseColWidth="10" defaultColWidth="9.140625" defaultRowHeight="12.75" x14ac:dyDescent="0.2"/>
  <cols>
    <col min="1" max="1" width="86.42578125" style="34" customWidth="1"/>
    <col min="2" max="2" width="19.5703125" style="34" customWidth="1"/>
    <col min="3" max="3" width="17" style="34" customWidth="1"/>
    <col min="4" max="4" width="17.28515625" style="34" customWidth="1"/>
    <col min="5" max="16384" width="9.140625" style="34"/>
  </cols>
  <sheetData>
    <row r="1" spans="1:1" ht="18" customHeight="1" x14ac:dyDescent="0.2">
      <c r="A1" s="40" t="s">
        <v>47</v>
      </c>
    </row>
    <row r="2" spans="1:1" ht="10.5" customHeight="1" x14ac:dyDescent="0.2">
      <c r="A2" s="41"/>
    </row>
    <row r="3" spans="1:1" ht="18" customHeight="1" x14ac:dyDescent="0.2">
      <c r="A3" s="42" t="s">
        <v>18</v>
      </c>
    </row>
    <row r="4" spans="1:1" ht="10.5" customHeight="1" x14ac:dyDescent="0.2">
      <c r="A4" s="41"/>
    </row>
    <row r="5" spans="1:1" ht="18" customHeight="1" x14ac:dyDescent="0.2">
      <c r="A5" s="43" t="s">
        <v>24</v>
      </c>
    </row>
    <row r="6" spans="1:1" ht="10.5" customHeight="1" x14ac:dyDescent="0.2">
      <c r="A6" s="41"/>
    </row>
    <row r="7" spans="1:1" ht="18" customHeight="1" x14ac:dyDescent="0.2">
      <c r="A7" s="42" t="s">
        <v>19</v>
      </c>
    </row>
    <row r="8" spans="1:1" ht="10.5" customHeight="1" x14ac:dyDescent="0.2">
      <c r="A8" s="43"/>
    </row>
    <row r="9" spans="1:1" ht="18" customHeight="1" x14ac:dyDescent="0.2">
      <c r="A9" s="44" t="s">
        <v>37</v>
      </c>
    </row>
    <row r="10" spans="1:1" ht="10.5" customHeight="1" x14ac:dyDescent="0.2">
      <c r="A10" s="45"/>
    </row>
    <row r="11" spans="1:1" ht="18" customHeight="1" x14ac:dyDescent="0.2">
      <c r="A11" s="43" t="s">
        <v>25</v>
      </c>
    </row>
    <row r="12" spans="1:1" ht="18" customHeight="1" x14ac:dyDescent="0.2">
      <c r="A12" s="43"/>
    </row>
    <row r="13" spans="1:1" ht="18" customHeight="1" x14ac:dyDescent="0.2">
      <c r="A13" s="42" t="s">
        <v>38</v>
      </c>
    </row>
    <row r="14" spans="1:1" ht="18" customHeight="1" x14ac:dyDescent="0.2">
      <c r="A14" s="43"/>
    </row>
    <row r="15" spans="1:1" ht="18" customHeight="1" x14ac:dyDescent="0.2">
      <c r="A15" s="42" t="s">
        <v>39</v>
      </c>
    </row>
    <row r="16" spans="1:1" ht="4.5" customHeight="1" x14ac:dyDescent="0.2">
      <c r="A16" s="38"/>
    </row>
    <row r="17" spans="1:3" ht="18" customHeight="1" x14ac:dyDescent="0.2">
      <c r="A17" s="38" t="s">
        <v>40</v>
      </c>
    </row>
    <row r="18" spans="1:3" ht="18" customHeight="1" x14ac:dyDescent="0.2">
      <c r="A18" s="38" t="s">
        <v>41</v>
      </c>
    </row>
    <row r="19" spans="1:3" ht="18" customHeight="1" x14ac:dyDescent="0.2">
      <c r="A19" s="38" t="s">
        <v>42</v>
      </c>
    </row>
    <row r="20" spans="1:3" ht="9" customHeight="1" x14ac:dyDescent="0.2">
      <c r="A20" s="43"/>
    </row>
    <row r="21" spans="1:3" ht="18" customHeight="1" x14ac:dyDescent="0.2">
      <c r="A21" s="39" t="s">
        <v>43</v>
      </c>
    </row>
    <row r="22" spans="1:3" ht="18" customHeight="1" x14ac:dyDescent="0.2">
      <c r="A22" s="38" t="s">
        <v>44</v>
      </c>
    </row>
    <row r="23" spans="1:3" ht="18" customHeight="1" x14ac:dyDescent="0.2">
      <c r="A23" s="38" t="s">
        <v>45</v>
      </c>
    </row>
    <row r="24" spans="1:3" ht="18" customHeight="1" x14ac:dyDescent="0.2">
      <c r="A24" s="38" t="s">
        <v>20</v>
      </c>
    </row>
    <row r="25" spans="1:3" ht="18" customHeight="1" x14ac:dyDescent="0.2">
      <c r="A25" s="38" t="s">
        <v>21</v>
      </c>
    </row>
    <row r="26" spans="1:3" ht="18" customHeight="1" x14ac:dyDescent="0.2">
      <c r="A26" s="38" t="s">
        <v>46</v>
      </c>
    </row>
    <row r="27" spans="1:3" ht="18" customHeight="1" x14ac:dyDescent="0.2">
      <c r="A27" s="38" t="s">
        <v>22</v>
      </c>
    </row>
    <row r="28" spans="1:3" ht="18" customHeight="1" x14ac:dyDescent="0.2">
      <c r="A28" s="43"/>
    </row>
    <row r="29" spans="1:3" ht="18" customHeight="1" x14ac:dyDescent="0.2">
      <c r="A29" s="42" t="s">
        <v>26</v>
      </c>
      <c r="C29" s="37"/>
    </row>
    <row r="30" spans="1:3" ht="10.5" customHeight="1" x14ac:dyDescent="0.2">
      <c r="A30" s="41"/>
    </row>
    <row r="31" spans="1:3" ht="18" customHeight="1" x14ac:dyDescent="0.2">
      <c r="A31" s="43" t="s">
        <v>23</v>
      </c>
    </row>
  </sheetData>
  <pageMargins left="0.75" right="0.75" top="1" bottom="1" header="0.5" footer="0.5"/>
  <pageSetup orientation="portrait" horizontalDpi="4294967295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500</vt:lpstr>
      <vt:lpstr>Parrillada Dic  10</vt:lpstr>
      <vt:lpstr>'500'!Área_de_impresión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migbar</dc:creator>
  <cp:lastModifiedBy>BAHIA</cp:lastModifiedBy>
  <cp:lastPrinted>2016-01-14T21:35:21Z</cp:lastPrinted>
  <dcterms:created xsi:type="dcterms:W3CDTF">2015-09-03T19:38:48Z</dcterms:created>
  <dcterms:modified xsi:type="dcterms:W3CDTF">2016-07-15T17:32:20Z</dcterms:modified>
</cp:coreProperties>
</file>