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VENDIDOS 2016\12. Diciembre\8. Heidy Uribe\"/>
    </mc:Choice>
  </mc:AlternateContent>
  <bookViews>
    <workbookView xWindow="-16170" yWindow="0" windowWidth="16170" windowHeight="0" tabRatio="691" activeTab="2"/>
  </bookViews>
  <sheets>
    <sheet name="VENTA" sheetId="46" r:id="rId1"/>
    <sheet name="OPERACIONES" sheetId="47" r:id="rId2"/>
    <sheet name="CONT" sheetId="45" r:id="rId3"/>
  </sheets>
  <externalReferences>
    <externalReference r:id="rId4"/>
  </externalReferences>
  <definedNames>
    <definedName name="_xlnm.Print_Area" localSheetId="2">CONT!$B$2:$I$65</definedName>
    <definedName name="_xlnm.Print_Area" localSheetId="1">OPERACIONES!$B$2:$I$27</definedName>
    <definedName name="_xlnm.Print_Area" localSheetId="0">VENTA!$B$2:$I$57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I53" i="46" l="1"/>
  <c r="I26" i="46" l="1"/>
  <c r="I27" i="47" l="1"/>
  <c r="I13" i="47"/>
  <c r="G12" i="47"/>
  <c r="G18" i="47" s="1"/>
  <c r="I18" i="47" s="1"/>
  <c r="I22" i="47" s="1"/>
  <c r="G11" i="47"/>
  <c r="I11" i="47" s="1"/>
  <c r="G10" i="47"/>
  <c r="I10" i="47" s="1"/>
  <c r="G9" i="47"/>
  <c r="I9" i="47" s="1"/>
  <c r="I7" i="47"/>
  <c r="I21" i="47" s="1"/>
  <c r="I4" i="47"/>
  <c r="I54" i="46"/>
  <c r="I51" i="46"/>
  <c r="I36" i="46"/>
  <c r="I44" i="46" s="1"/>
  <c r="L35" i="46"/>
  <c r="I35" i="46"/>
  <c r="K35" i="46" s="1"/>
  <c r="I34" i="46"/>
  <c r="K34" i="46" s="1"/>
  <c r="I33" i="46"/>
  <c r="K33" i="46" s="1"/>
  <c r="I32" i="46"/>
  <c r="I41" i="46" s="1"/>
  <c r="I31" i="46"/>
  <c r="I30" i="46"/>
  <c r="I23" i="46"/>
  <c r="G20" i="46"/>
  <c r="I20" i="46" s="1"/>
  <c r="G19" i="46"/>
  <c r="I19" i="46" s="1"/>
  <c r="G18" i="46"/>
  <c r="I18" i="46" s="1"/>
  <c r="I24" i="46" s="1"/>
  <c r="G16" i="46"/>
  <c r="I16" i="46" s="1"/>
  <c r="I13" i="46"/>
  <c r="G12" i="46"/>
  <c r="G17" i="46" s="1"/>
  <c r="I17" i="46" s="1"/>
  <c r="G11" i="46"/>
  <c r="I11" i="46" s="1"/>
  <c r="G10" i="46"/>
  <c r="I10" i="46" s="1"/>
  <c r="G9" i="46"/>
  <c r="I9" i="46" s="1"/>
  <c r="I7" i="46"/>
  <c r="I4" i="46"/>
  <c r="B3" i="46"/>
  <c r="I62" i="45"/>
  <c r="I61" i="45"/>
  <c r="I64" i="45" s="1"/>
  <c r="I51" i="45"/>
  <c r="I50" i="45"/>
  <c r="I48" i="45"/>
  <c r="I43" i="45"/>
  <c r="I42" i="45"/>
  <c r="I41" i="45"/>
  <c r="I40" i="45"/>
  <c r="I39" i="45"/>
  <c r="I38" i="45"/>
  <c r="N44" i="45" s="1"/>
  <c r="I37" i="45"/>
  <c r="I44" i="45" s="1"/>
  <c r="I23" i="45"/>
  <c r="G20" i="45"/>
  <c r="I20" i="45" s="1"/>
  <c r="I19" i="45"/>
  <c r="G19" i="45"/>
  <c r="G18" i="45"/>
  <c r="I18" i="45" s="1"/>
  <c r="I24" i="45" s="1"/>
  <c r="G16" i="45"/>
  <c r="I16" i="45" s="1"/>
  <c r="I13" i="45"/>
  <c r="G12" i="45"/>
  <c r="G17" i="45" s="1"/>
  <c r="I17" i="45" s="1"/>
  <c r="G11" i="45"/>
  <c r="I11" i="45" s="1"/>
  <c r="G10" i="45"/>
  <c r="I10" i="45" s="1"/>
  <c r="G9" i="45"/>
  <c r="I9" i="45" s="1"/>
  <c r="I7" i="45"/>
  <c r="I4" i="45"/>
  <c r="B3" i="45"/>
  <c r="I23" i="47" l="1"/>
  <c r="N24" i="47" s="1"/>
  <c r="I12" i="47"/>
  <c r="G17" i="47"/>
  <c r="I17" i="47" s="1"/>
  <c r="G16" i="47"/>
  <c r="I16" i="47" s="1"/>
  <c r="I37" i="46"/>
  <c r="I43" i="46"/>
  <c r="L41" i="46"/>
  <c r="K32" i="46"/>
  <c r="I25" i="46"/>
  <c r="N26" i="46" s="1"/>
  <c r="M32" i="46"/>
  <c r="N37" i="46"/>
  <c r="I40" i="46"/>
  <c r="I12" i="46"/>
  <c r="N21" i="46" s="1"/>
  <c r="N27" i="46" s="1"/>
  <c r="N21" i="45"/>
  <c r="I25" i="45"/>
  <c r="I68" i="45" s="1"/>
  <c r="I58" i="45"/>
  <c r="I26" i="45"/>
  <c r="N26" i="45"/>
  <c r="I47" i="45"/>
  <c r="I12" i="45"/>
  <c r="M39" i="45"/>
  <c r="N19" i="47" l="1"/>
  <c r="N25" i="47" s="1"/>
  <c r="I19" i="47"/>
  <c r="L19" i="47"/>
  <c r="I24" i="47"/>
  <c r="L21" i="46"/>
  <c r="I48" i="46"/>
  <c r="I21" i="46"/>
  <c r="I27" i="46" s="1"/>
  <c r="N45" i="46"/>
  <c r="I45" i="46"/>
  <c r="K31" i="46"/>
  <c r="K37" i="46" s="1"/>
  <c r="L40" i="46"/>
  <c r="L43" i="46" s="1"/>
  <c r="M31" i="46"/>
  <c r="M33" i="46" s="1"/>
  <c r="K55" i="46"/>
  <c r="I52" i="45"/>
  <c r="N52" i="45"/>
  <c r="N27" i="45"/>
  <c r="I21" i="45"/>
  <c r="I27" i="45" s="1"/>
  <c r="M38" i="45"/>
  <c r="M40" i="45" s="1"/>
  <c r="I25" i="47" l="1"/>
  <c r="I55" i="46"/>
  <c r="I57" i="46" s="1"/>
  <c r="L45" i="46"/>
  <c r="L46" i="46" s="1"/>
  <c r="I46" i="46"/>
  <c r="I28" i="45"/>
  <c r="I30" i="45" s="1"/>
  <c r="I29" i="45"/>
  <c r="I65" i="45"/>
  <c r="I53" i="45"/>
  <c r="I56" i="45" s="1"/>
  <c r="K46" i="46" l="1"/>
  <c r="I33" i="45"/>
  <c r="M30" i="45"/>
</calcChain>
</file>

<file path=xl/sharedStrings.xml><?xml version="1.0" encoding="utf-8"?>
<sst xmlns="http://schemas.openxmlformats.org/spreadsheetml/2006/main" count="157" uniqueCount="67">
  <si>
    <t>CANT</t>
  </si>
  <si>
    <t>VALOR</t>
  </si>
  <si>
    <t>de:</t>
  </si>
  <si>
    <t>CANT.</t>
  </si>
  <si>
    <t>-</t>
  </si>
  <si>
    <t>PRECIO</t>
  </si>
  <si>
    <t>MESEROS -BARMAN</t>
  </si>
  <si>
    <t>MENU INFANTIL</t>
  </si>
  <si>
    <t>a</t>
  </si>
  <si>
    <t>COSTOS LENCERIA Y MENAJE</t>
  </si>
  <si>
    <t>TOTAL</t>
  </si>
  <si>
    <t>TOTAL EVENTO</t>
  </si>
  <si>
    <t>USO EXCLUSIVO DEL CENTRO 8 horas</t>
  </si>
  <si>
    <t>Dj y Sonido Profesional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</si>
  <si>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</si>
  <si>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</si>
  <si>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</si>
  <si>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</si>
  <si>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</si>
  <si>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</si>
  <si>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Descuento Dj y Sonido Profesional</t>
  </si>
  <si>
    <t>Descuento Luces: 2 Ritmicas, 2 Strover y 1 Camara de Humo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</si>
  <si>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</si>
  <si>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</si>
  <si>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>IVA 16%</t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</si>
  <si>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</si>
  <si>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</si>
  <si>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</si>
  <si>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</si>
  <si>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t>COSTOS EVENTO DE HEIDY URIBE EN DICIEMBRE 8 DE 2016jf</t>
  </si>
  <si>
    <t>DESCUENTO ESPECIAL UNICAMENTE PARA JUEVES FESTIVO</t>
  </si>
  <si>
    <t>Descuento en Descorche</t>
  </si>
  <si>
    <t>Luces: 2 Ritmicas, 2 Strover y 1 Camara de Humo (Depende del horario que seleccionen)</t>
  </si>
  <si>
    <t>PROVEEDORES DIRECTOS</t>
  </si>
  <si>
    <t>TOTAL PROVEEDORES DIRECTOS</t>
  </si>
  <si>
    <r>
      <t xml:space="preserve">MENU DE GALA DE POLLO Y CERDO </t>
    </r>
    <r>
      <rPr>
        <sz val="10"/>
        <color rgb="FF000000"/>
        <rFont val="Maiandra GD"/>
        <family val="2"/>
      </rPr>
      <t>(Servido a la Mesa)</t>
    </r>
  </si>
  <si>
    <t>TOTAL DESCUENTOS</t>
  </si>
  <si>
    <t>GRAN TOTAL DE PROVEEDORES CON DESCUENTO</t>
  </si>
  <si>
    <t>Abono No. 1(Noviembre9/2016) Transferencia</t>
  </si>
  <si>
    <t>Sugerimos un 10% de Servicio Voluntario Sobre el Consumo de Alimentos y Bebidas</t>
  </si>
  <si>
    <t>DESCUENTO ESPECIAL UNICAMENTE PARA JUEVES FESTIVO DICIEMBRE 8/2016</t>
  </si>
  <si>
    <t>DETALLE DEL SERVICIO PLAN JUEVES FESTIVO</t>
  </si>
  <si>
    <t>Coros Ceremonia SON BAHIA -Dueto Piano y Voz Femenina</t>
  </si>
  <si>
    <r>
      <t xml:space="preserve">Champaña de Baron de Rothberg x 10 Copas  </t>
    </r>
    <r>
      <rPr>
        <b/>
        <sz val="11"/>
        <rFont val="Maiandra GD"/>
        <family val="2"/>
      </rPr>
      <t>NO EN CAMERINO</t>
    </r>
  </si>
  <si>
    <t>Descorche Botella 750ml 3tragos por invitado</t>
  </si>
  <si>
    <r>
      <t xml:space="preserve">Tarimas 2.4  x 1,2 mts c/u </t>
    </r>
    <r>
      <rPr>
        <sz val="11"/>
        <color rgb="FF000000"/>
        <rFont val="Maiandra GD"/>
        <family val="2"/>
      </rPr>
      <t>Según Requerimiento de orquesta  O Dj</t>
    </r>
  </si>
  <si>
    <t>Empanaditas Gourmet 1 por invitado</t>
  </si>
  <si>
    <t>Carimanola de Carne 50 und y de Queso 50 und</t>
  </si>
  <si>
    <t>Descuento en pasabocas</t>
  </si>
  <si>
    <t>Sala Lounge para 12 invitados</t>
  </si>
  <si>
    <t>Descuento Sala Lounge</t>
  </si>
  <si>
    <t>Tapete Rojo en capilla</t>
  </si>
  <si>
    <t>Descorche Botella de 750ml o 1000lt</t>
  </si>
  <si>
    <t>SALDO EVENTO (1)</t>
  </si>
  <si>
    <t>SALDO EVENTO (2)</t>
  </si>
  <si>
    <t>Rubiela Gil Ponque</t>
  </si>
  <si>
    <t>Eduardo Gentil</t>
  </si>
  <si>
    <t>RETE 4%</t>
  </si>
  <si>
    <t>Abono No. 1(Noviembre19/2016) Efectivo</t>
  </si>
  <si>
    <t>Abono No. 2(Noviembre26/2016) Efectivo</t>
  </si>
  <si>
    <t>NOVIOS PAGAN DIRECTAMENTE A PROVEEDORES</t>
  </si>
  <si>
    <t>TOTAL VENTA</t>
  </si>
  <si>
    <t>FACTURA 518 PARA ENTREGAR DESPUES DE PAGAR EL SALDO DE EVENTO</t>
  </si>
  <si>
    <t>No Comisiona</t>
  </si>
  <si>
    <t>COMISION VENTA 1%</t>
  </si>
  <si>
    <t>TOTAL OPERACIONES</t>
  </si>
  <si>
    <t>COMISION 1% OPERACIONES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</si>
</sst>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/m/yy;@"/>
    <numFmt numFmtId="165" formatCode="[$-240A]h:mm:ss\ AM/PM;@"/>
    <numFmt numFmtId="166" formatCode="[$-240A]d&quot; de &quot;mmmm&quot; de &quot;yyyy;@"/>
    <numFmt numFmtId="167" formatCode="&quot;$&quot;\ #,##0"/>
    <numFmt numFmtId="168" formatCode="#,##0.0"/>
  </numFmts>
  <fonts count="34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sz val="11"/>
      <color indexed="8"/>
      <name val="Maiandra GD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  <font>
      <b/>
      <i/>
      <sz val="13"/>
      <name val="Maiandra GD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2" applyNumberFormat="0" applyAlignment="0" applyProtection="0"/>
    <xf numFmtId="0" fontId="13" fillId="21" borderId="3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2" applyNumberFormat="0" applyAlignment="0" applyProtection="0"/>
    <xf numFmtId="0" fontId="20" fillId="0" borderId="7" applyNumberFormat="0" applyFill="0" applyAlignment="0" applyProtection="0"/>
    <xf numFmtId="0" fontId="1" fillId="22" borderId="8" applyNumberFormat="0" applyFont="0" applyAlignment="0" applyProtection="0"/>
    <xf numFmtId="0" fontId="21" fillId="20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7" fontId="0" fillId="0" borderId="0" xfId="0" applyNumberFormat="1" applyProtection="1"/>
    <xf numFmtId="0" fontId="0" fillId="0" borderId="0" xfId="0" applyFill="1" applyProtection="1"/>
    <xf numFmtId="0" fontId="0" fillId="23" borderId="0" xfId="0" applyFill="1" applyProtection="1"/>
    <xf numFmtId="167" fontId="27" fillId="0" borderId="0" xfId="0" applyNumberFormat="1" applyFont="1" applyFill="1" applyAlignment="1" applyProtection="1">
      <alignment horizontal="right"/>
    </xf>
    <xf numFmtId="3" fontId="2" fillId="0" borderId="0" xfId="0" applyNumberFormat="1" applyFont="1" applyAlignment="1" applyProtection="1">
      <alignment vertical="center"/>
    </xf>
    <xf numFmtId="167" fontId="25" fillId="0" borderId="0" xfId="0" applyNumberFormat="1" applyFont="1" applyFill="1" applyBorder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center" vertical="center"/>
    </xf>
    <xf numFmtId="167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167" fontId="4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3" fontId="27" fillId="24" borderId="0" xfId="0" applyNumberFormat="1" applyFont="1" applyFill="1" applyProtection="1"/>
    <xf numFmtId="0" fontId="30" fillId="0" borderId="0" xfId="0" applyFont="1" applyProtection="1"/>
    <xf numFmtId="0" fontId="5" fillId="0" borderId="0" xfId="0" applyFont="1" applyAlignment="1" applyProtection="1">
      <alignment vertical="center"/>
    </xf>
    <xf numFmtId="165" fontId="7" fillId="24" borderId="0" xfId="0" applyNumberFormat="1" applyFont="1" applyFill="1" applyAlignment="1" applyProtection="1">
      <alignment horizontal="center"/>
    </xf>
    <xf numFmtId="165" fontId="7" fillId="24" borderId="0" xfId="0" applyNumberFormat="1" applyFont="1" applyFill="1" applyAlignment="1" applyProtection="1">
      <alignment horizontal="center" vertical="center"/>
    </xf>
    <xf numFmtId="164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3" fontId="31" fillId="24" borderId="0" xfId="0" applyNumberFormat="1" applyFont="1" applyFill="1" applyAlignment="1">
      <alignment horizontal="center" vertical="center"/>
    </xf>
    <xf numFmtId="0" fontId="2" fillId="24" borderId="0" xfId="0" applyNumberFormat="1" applyFont="1" applyFill="1" applyAlignment="1" applyProtection="1">
      <alignment horizontal="center" vertical="center"/>
    </xf>
    <xf numFmtId="167" fontId="4" fillId="24" borderId="1" xfId="0" applyNumberFormat="1" applyFont="1" applyFill="1" applyBorder="1" applyAlignment="1" applyProtection="1">
      <alignment vertical="center"/>
    </xf>
    <xf numFmtId="167" fontId="4" fillId="24" borderId="0" xfId="0" applyNumberFormat="1" applyFont="1" applyFill="1" applyBorder="1" applyAlignment="1" applyProtection="1">
      <alignment vertical="center"/>
    </xf>
    <xf numFmtId="0" fontId="3" fillId="24" borderId="0" xfId="0" applyFont="1" applyFill="1" applyBorder="1" applyAlignment="1" applyProtection="1"/>
    <xf numFmtId="3" fontId="0" fillId="0" borderId="0" xfId="0" applyNumberFormat="1" applyProtection="1"/>
    <xf numFmtId="168" fontId="2" fillId="24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8" fontId="0" fillId="0" borderId="0" xfId="0" applyNumberFormat="1" applyProtection="1"/>
    <xf numFmtId="0" fontId="8" fillId="0" borderId="0" xfId="0" applyFont="1" applyFill="1" applyProtection="1"/>
    <xf numFmtId="167" fontId="4" fillId="0" borderId="0" xfId="0" applyNumberFormat="1" applyFont="1" applyBorder="1" applyAlignment="1" applyProtection="1">
      <alignment vertical="center"/>
    </xf>
    <xf numFmtId="166" fontId="25" fillId="25" borderId="0" xfId="0" applyNumberFormat="1" applyFont="1" applyFill="1" applyBorder="1" applyAlignment="1" applyProtection="1">
      <alignment horizontal="centerContinuous" vertical="center"/>
    </xf>
    <xf numFmtId="167" fontId="25" fillId="25" borderId="0" xfId="0" applyNumberFormat="1" applyFont="1" applyFill="1" applyBorder="1" applyAlignment="1" applyProtection="1">
      <alignment horizontal="center" vertical="center"/>
    </xf>
    <xf numFmtId="165" fontId="7" fillId="25" borderId="0" xfId="0" applyNumberFormat="1" applyFont="1" applyFill="1" applyAlignment="1" applyProtection="1">
      <alignment horizontal="center"/>
    </xf>
    <xf numFmtId="165" fontId="7" fillId="25" borderId="0" xfId="0" applyNumberFormat="1" applyFont="1" applyFill="1" applyAlignment="1" applyProtection="1">
      <alignment horizontal="center" vertical="center"/>
    </xf>
    <xf numFmtId="164" fontId="6" fillId="25" borderId="0" xfId="0" applyNumberFormat="1" applyFont="1" applyFill="1" applyAlignment="1" applyProtection="1">
      <alignment horizontal="center" vertical="center"/>
    </xf>
    <xf numFmtId="3" fontId="3" fillId="25" borderId="0" xfId="0" applyNumberFormat="1" applyFont="1" applyFill="1" applyAlignment="1" applyProtection="1">
      <alignment horizontal="center" vertical="center"/>
    </xf>
    <xf numFmtId="167" fontId="3" fillId="25" borderId="0" xfId="0" applyNumberFormat="1" applyFont="1" applyFill="1" applyAlignment="1" applyProtection="1">
      <alignment horizontal="center" vertical="center"/>
    </xf>
    <xf numFmtId="0" fontId="3" fillId="25" borderId="0" xfId="0" applyFont="1" applyFill="1" applyProtection="1"/>
    <xf numFmtId="3" fontId="2" fillId="25" borderId="0" xfId="0" applyNumberFormat="1" applyFont="1" applyFill="1" applyAlignment="1" applyProtection="1">
      <alignment vertical="center"/>
    </xf>
    <xf numFmtId="0" fontId="8" fillId="25" borderId="0" xfId="0" applyFont="1" applyFill="1" applyProtection="1"/>
    <xf numFmtId="0" fontId="8" fillId="25" borderId="0" xfId="0" applyFont="1" applyFill="1"/>
    <xf numFmtId="0" fontId="0" fillId="25" borderId="0" xfId="0" applyFill="1" applyProtection="1"/>
    <xf numFmtId="3" fontId="31" fillId="25" borderId="0" xfId="0" applyNumberFormat="1" applyFont="1" applyFill="1" applyAlignment="1">
      <alignment horizontal="center" vertical="center"/>
    </xf>
    <xf numFmtId="0" fontId="2" fillId="25" borderId="0" xfId="0" applyNumberFormat="1" applyFont="1" applyFill="1" applyAlignment="1" applyProtection="1">
      <alignment horizontal="center" vertical="center"/>
    </xf>
    <xf numFmtId="167" fontId="4" fillId="25" borderId="1" xfId="0" applyNumberFormat="1" applyFont="1" applyFill="1" applyBorder="1" applyAlignment="1" applyProtection="1">
      <alignment vertical="center"/>
    </xf>
    <xf numFmtId="0" fontId="5" fillId="25" borderId="0" xfId="0" applyFont="1" applyFill="1" applyAlignment="1" applyProtection="1">
      <alignment vertical="center"/>
    </xf>
    <xf numFmtId="0" fontId="8" fillId="25" borderId="0" xfId="0" applyFont="1" applyFill="1" applyAlignment="1" applyProtection="1">
      <alignment horizontal="left"/>
    </xf>
    <xf numFmtId="3" fontId="27" fillId="25" borderId="0" xfId="0" applyNumberFormat="1" applyFont="1" applyFill="1" applyProtection="1"/>
    <xf numFmtId="0" fontId="30" fillId="25" borderId="0" xfId="0" applyFont="1" applyFill="1" applyProtection="1"/>
    <xf numFmtId="166" fontId="25" fillId="24" borderId="0" xfId="0" applyNumberFormat="1" applyFont="1" applyFill="1" applyBorder="1" applyAlignment="1" applyProtection="1">
      <alignment horizontal="centerContinuous" vertical="center"/>
    </xf>
    <xf numFmtId="167" fontId="25" fillId="24" borderId="0" xfId="0" applyNumberFormat="1" applyFont="1" applyFill="1" applyBorder="1" applyAlignment="1" applyProtection="1">
      <alignment horizontal="center" vertical="center"/>
    </xf>
    <xf numFmtId="0" fontId="5" fillId="24" borderId="0" xfId="0" applyFont="1" applyFill="1" applyAlignment="1" applyProtection="1">
      <alignment vertical="center"/>
    </xf>
    <xf numFmtId="0" fontId="8" fillId="24" borderId="0" xfId="0" applyFont="1" applyFill="1" applyAlignment="1" applyProtection="1">
      <alignment horizontal="left"/>
    </xf>
    <xf numFmtId="167" fontId="0" fillId="24" borderId="0" xfId="0" applyNumberFormat="1" applyFill="1" applyProtection="1"/>
    <xf numFmtId="0" fontId="24" fillId="24" borderId="0" xfId="0" applyFont="1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9" fillId="24" borderId="0" xfId="0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7" fillId="24" borderId="0" xfId="0" applyFont="1" applyFill="1" applyAlignment="1" applyProtection="1">
      <alignment horizontal="left" vertical="top" wrapText="1"/>
    </xf>
    <xf numFmtId="9" fontId="27" fillId="24" borderId="0" xfId="0" applyNumberFormat="1" applyFont="1" applyFill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0" fontId="32" fillId="0" borderId="0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/>
    </xf>
    <xf numFmtId="0" fontId="33" fillId="0" borderId="0" xfId="0" applyFont="1" applyAlignment="1" applyProtection="1">
      <alignment horizontal="right" vertical="center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horizontal="right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7" fillId="25" borderId="0" xfId="0" applyFont="1" applyFill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top"/>
    </xf>
    <xf numFmtId="167" fontId="2" fillId="0" borderId="0" xfId="0" applyNumberFormat="1" applyFont="1" applyAlignment="1" applyProtection="1">
      <alignment horizontal="right" vertical="center"/>
    </xf>
    <xf numFmtId="0" fontId="30" fillId="24" borderId="0" xfId="0" applyFont="1" applyFill="1" applyProtection="1"/>
    <xf numFmtId="0" fontId="27" fillId="24" borderId="0" xfId="0" applyFont="1" applyFill="1" applyAlignment="1" applyProtection="1">
      <alignment horizontal="left" vertical="top"/>
    </xf>
    <xf numFmtId="167" fontId="2" fillId="24" borderId="0" xfId="0" applyNumberFormat="1" applyFont="1" applyFill="1" applyAlignment="1" applyProtection="1">
      <alignment horizontal="right" vertical="center"/>
    </xf>
    <xf numFmtId="167" fontId="27" fillId="24" borderId="0" xfId="0" applyNumberFormat="1" applyFont="1" applyFill="1" applyAlignment="1" applyProtection="1">
      <alignment horizontal="right"/>
    </xf>
    <xf numFmtId="0" fontId="33" fillId="24" borderId="0" xfId="0" applyFont="1" applyFill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0" fontId="9" fillId="24" borderId="0" xfId="0" applyFont="1" applyFill="1" applyAlignment="1" applyProtection="1">
      <alignment horizontal="right" vertical="center"/>
    </xf>
    <xf numFmtId="3" fontId="27" fillId="0" borderId="0" xfId="0" applyNumberFormat="1" applyFont="1" applyAlignment="1" applyProtection="1">
      <alignment horizontal="center"/>
    </xf>
    <xf numFmtId="3" fontId="27" fillId="24" borderId="0" xfId="0" applyNumberFormat="1" applyFont="1" applyFill="1" applyAlignment="1" applyProtection="1">
      <alignment horizontal="center"/>
    </xf>
    <xf numFmtId="0" fontId="8" fillId="24" borderId="0" xfId="0" applyFont="1" applyFill="1" applyAlignment="1">
      <alignment horizontal="left" vertical="top" wrapText="1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3" fillId="24" borderId="0" xfId="0" applyFont="1" applyFill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/>
    </xf>
    <xf numFmtId="9" fontId="2" fillId="24" borderId="0" xfId="0" applyNumberFormat="1" applyFont="1" applyFill="1" applyAlignment="1" applyProtection="1">
      <alignment horizontal="center" vertical="center"/>
    </xf>
    <xf numFmtId="9" fontId="27" fillId="24" borderId="0" xfId="0" applyNumberFormat="1" applyFont="1" applyFill="1" applyAlignment="1" applyProtection="1">
      <alignment horizontal="center"/>
    </xf>
    <xf numFmtId="0" fontId="3" fillId="24" borderId="0" xfId="0" applyFont="1" applyFill="1" applyAlignment="1" applyProtection="1">
      <alignment horizontal="left"/>
    </xf>
    <xf numFmtId="0" fontId="3" fillId="24" borderId="0" xfId="0" applyFont="1" applyFill="1" applyAlignment="1" applyProtection="1">
      <alignment horizontal="center"/>
    </xf>
    <xf numFmtId="0" fontId="6" fillId="24" borderId="0" xfId="0" applyFont="1" applyFill="1" applyAlignment="1" applyProtection="1">
      <alignment horizontal="center" vertical="center"/>
    </xf>
    <xf numFmtId="0" fontId="7" fillId="24" borderId="0" xfId="0" applyFont="1" applyFill="1" applyAlignment="1" applyProtection="1">
      <alignment horizontal="left" vertical="top" wrapText="1"/>
    </xf>
    <xf numFmtId="0" fontId="32" fillId="24" borderId="0" xfId="0" applyFont="1" applyFill="1" applyBorder="1" applyAlignment="1" applyProtection="1">
      <alignment horizontal="center" vertical="center"/>
    </xf>
    <xf numFmtId="0" fontId="24" fillId="24" borderId="0" xfId="0" applyFont="1" applyFill="1" applyAlignment="1" applyProtection="1">
      <alignment horizontal="center"/>
    </xf>
    <xf numFmtId="0" fontId="26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right" vertical="center"/>
    </xf>
    <xf numFmtId="0" fontId="9" fillId="25" borderId="0" xfId="0" applyFont="1" applyFill="1" applyAlignment="1" applyProtection="1">
      <alignment horizontal="right" vertical="center"/>
    </xf>
    <xf numFmtId="0" fontId="9" fillId="25" borderId="0" xfId="0" applyFont="1" applyFill="1" applyAlignment="1" applyProtection="1">
      <alignment horizontal="center" vertical="center"/>
    </xf>
    <xf numFmtId="9" fontId="27" fillId="25" borderId="0" xfId="0" applyNumberFormat="1" applyFont="1" applyFill="1" applyAlignment="1" applyProtection="1">
      <alignment horizontal="center"/>
    </xf>
    <xf numFmtId="9" fontId="2" fillId="25" borderId="0" xfId="0" applyNumberFormat="1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left"/>
    </xf>
    <xf numFmtId="3" fontId="2" fillId="25" borderId="0" xfId="0" applyNumberFormat="1" applyFont="1" applyFill="1" applyAlignment="1" applyProtection="1">
      <alignment horizontal="right" vertical="center"/>
    </xf>
    <xf numFmtId="3" fontId="2" fillId="25" borderId="0" xfId="0" applyNumberFormat="1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/>
    </xf>
    <xf numFmtId="0" fontId="6" fillId="25" borderId="0" xfId="0" applyFont="1" applyFill="1" applyAlignment="1" applyProtection="1">
      <alignment horizontal="center" vertical="center"/>
    </xf>
    <xf numFmtId="0" fontId="7" fillId="25" borderId="0" xfId="0" applyFont="1" applyFill="1" applyAlignment="1" applyProtection="1">
      <alignment horizontal="left" vertical="top" wrapText="1"/>
    </xf>
    <xf numFmtId="0" fontId="32" fillId="25" borderId="0" xfId="0" applyFont="1" applyFill="1" applyBorder="1" applyAlignment="1" applyProtection="1">
      <alignment horizontal="center" vertical="center"/>
    </xf>
    <xf numFmtId="0" fontId="24" fillId="25" borderId="0" xfId="0" applyFont="1" applyFill="1" applyAlignment="1" applyProtection="1">
      <alignment horizontal="center"/>
    </xf>
    <xf numFmtId="0" fontId="26" fillId="25" borderId="0" xfId="0" applyFont="1" applyFill="1" applyAlignment="1" applyProtection="1">
      <alignment horizontal="right"/>
    </xf>
    <xf numFmtId="20" fontId="0" fillId="25" borderId="0" xfId="0" applyNumberFormat="1" applyFill="1" applyAlignment="1" applyProtection="1">
      <alignment horizontal="center"/>
    </xf>
    <xf numFmtId="0" fontId="0" fillId="25" borderId="0" xfId="0" applyFill="1" applyAlignment="1" applyProtection="1">
      <alignment horizontal="center"/>
    </xf>
    <xf numFmtId="0" fontId="5" fillId="25" borderId="0" xfId="0" applyFont="1" applyFill="1" applyAlignment="1" applyProtection="1">
      <alignment horizontal="center" vertical="center"/>
    </xf>
    <xf numFmtId="0" fontId="3" fillId="25" borderId="0" xfId="0" applyFont="1" applyFill="1" applyAlignment="1" applyProtection="1">
      <alignment horizontal="center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F10129"/>
  </sheetPr>
  <dimension ref="A1:P365"/>
  <sheetViews>
    <sheetView showGridLines="0" view="pageBreakPreview" topLeftCell="A34" zoomScaleNormal="100" zoomScaleSheetLayoutView="100" workbookViewId="0">
      <selection activeCell="D61" sqref="D61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72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13" width="15.28515625" style="3" customWidth="1"/>
    <col min="14" max="14" width="20.42578125" style="1" customWidth="1"/>
    <col min="15" max="15" width="22.7109375" style="1" customWidth="1"/>
    <col min="16" max="16" width="15.140625" style="1" customWidth="1"/>
    <col min="17" max="23" width="9.7109375" style="1" customWidth="1"/>
    <col min="24" max="24" width="88" style="1" customWidth="1"/>
    <col min="25" max="25" width="9.7109375" style="1" customWidth="1"/>
    <col min="26" max="16384" width="9.7109375" style="1"/>
  </cols>
  <sheetData>
    <row r="1" spans="2:16" ht="6.75" customHeight="1" x14ac:dyDescent="0.25"/>
    <row r="2" spans="2:16" ht="15.75" x14ac:dyDescent="0.25">
      <c r="B2" s="100" t="s">
        <v>29</v>
      </c>
      <c r="C2" s="100"/>
      <c r="D2" s="100"/>
      <c r="E2" s="100"/>
      <c r="F2" s="100"/>
      <c r="G2" s="100"/>
      <c r="H2" s="100"/>
      <c r="I2" s="100"/>
      <c r="J2" s="69"/>
      <c r="K2" s="69"/>
      <c r="L2" s="69"/>
      <c r="M2" s="69"/>
    </row>
    <row r="3" spans="2:16" ht="13.5" hidden="1" customHeight="1" x14ac:dyDescent="0.25">
      <c r="B3" s="101" t="e">
        <f>UPPER(#REF!)</f>
        <v>#REF!</v>
      </c>
      <c r="C3" s="101"/>
      <c r="D3" s="101"/>
      <c r="E3" s="55"/>
      <c r="F3" s="55"/>
      <c r="G3" s="55"/>
      <c r="H3" s="55"/>
      <c r="I3" s="56"/>
      <c r="J3" s="8"/>
      <c r="K3" s="8"/>
      <c r="L3" s="8"/>
      <c r="M3" s="8"/>
    </row>
    <row r="4" spans="2:16" ht="12.75" customHeight="1" x14ac:dyDescent="0.25">
      <c r="B4" s="102" t="s">
        <v>2</v>
      </c>
      <c r="C4" s="102"/>
      <c r="D4" s="102"/>
      <c r="E4" s="18">
        <v>0.66666666666666663</v>
      </c>
      <c r="F4" s="103" t="s">
        <v>8</v>
      </c>
      <c r="G4" s="104"/>
      <c r="H4" s="19">
        <v>0.48958333333333331</v>
      </c>
      <c r="I4" s="20">
        <f ca="1">NOW()</f>
        <v>42733.726246759259</v>
      </c>
      <c r="J4" s="20"/>
      <c r="K4" s="20"/>
      <c r="L4" s="20"/>
      <c r="M4" s="20"/>
    </row>
    <row r="5" spans="2:16" ht="15.75" x14ac:dyDescent="0.25">
      <c r="B5" s="105" t="s">
        <v>41</v>
      </c>
      <c r="C5" s="105"/>
      <c r="D5" s="105"/>
      <c r="E5" s="106" t="s">
        <v>5</v>
      </c>
      <c r="F5" s="106"/>
      <c r="G5" s="106" t="s">
        <v>3</v>
      </c>
      <c r="H5" s="106"/>
      <c r="I5" s="9">
        <v>100</v>
      </c>
      <c r="J5" s="9"/>
      <c r="K5" s="9"/>
      <c r="L5" s="9"/>
      <c r="M5" s="9"/>
      <c r="N5" s="32"/>
      <c r="P5" s="3"/>
    </row>
    <row r="6" spans="2:16" ht="6.75" customHeight="1" x14ac:dyDescent="0.25">
      <c r="B6" s="61"/>
      <c r="C6" s="61"/>
      <c r="D6" s="61"/>
      <c r="E6" s="62"/>
      <c r="F6" s="62"/>
      <c r="G6" s="62"/>
      <c r="H6" s="62"/>
      <c r="I6" s="10"/>
      <c r="J6" s="10"/>
      <c r="K6" s="10"/>
      <c r="L6" s="10"/>
      <c r="M6" s="10"/>
      <c r="N6" s="32"/>
    </row>
    <row r="7" spans="2:16" ht="14.25" customHeight="1" x14ac:dyDescent="0.25">
      <c r="B7" s="21" t="s">
        <v>12</v>
      </c>
      <c r="C7" s="21"/>
      <c r="D7" s="21"/>
      <c r="E7" s="90">
        <v>5000000</v>
      </c>
      <c r="F7" s="90"/>
      <c r="G7" s="91">
        <v>1</v>
      </c>
      <c r="H7" s="91"/>
      <c r="I7" s="11">
        <f>E7*G7</f>
        <v>5000000</v>
      </c>
      <c r="J7" s="11"/>
      <c r="K7" s="11"/>
      <c r="L7" s="11"/>
      <c r="M7" s="11"/>
      <c r="N7" s="11"/>
    </row>
    <row r="8" spans="2:16" ht="36" customHeight="1" x14ac:dyDescent="0.25">
      <c r="B8" s="99" t="s">
        <v>27</v>
      </c>
      <c r="C8" s="99"/>
      <c r="D8" s="99"/>
      <c r="E8" s="91" t="s">
        <v>4</v>
      </c>
      <c r="F8" s="91"/>
      <c r="G8" s="91" t="s">
        <v>4</v>
      </c>
      <c r="H8" s="91"/>
      <c r="I8" s="65" t="s">
        <v>4</v>
      </c>
      <c r="J8" s="65"/>
      <c r="K8" s="65"/>
      <c r="L8" s="65"/>
      <c r="M8" s="65"/>
      <c r="N8" s="7"/>
    </row>
    <row r="9" spans="2:16" x14ac:dyDescent="0.25">
      <c r="B9" s="22" t="s">
        <v>46</v>
      </c>
      <c r="C9" s="66"/>
      <c r="D9" s="66"/>
      <c r="E9" s="90">
        <v>1200</v>
      </c>
      <c r="F9" s="90"/>
      <c r="G9" s="91">
        <f>+I5</f>
        <v>100</v>
      </c>
      <c r="H9" s="91"/>
      <c r="I9" s="64">
        <f>E9*G9</f>
        <v>120000</v>
      </c>
      <c r="J9" s="64"/>
      <c r="K9" s="64"/>
      <c r="L9" s="64"/>
      <c r="M9" s="64"/>
      <c r="N9" s="7"/>
    </row>
    <row r="10" spans="2:16" x14ac:dyDescent="0.25">
      <c r="B10" s="22" t="s">
        <v>47</v>
      </c>
      <c r="C10" s="66"/>
      <c r="D10" s="66"/>
      <c r="E10" s="90">
        <v>2000</v>
      </c>
      <c r="F10" s="90"/>
      <c r="G10" s="91">
        <f>+I5</f>
        <v>100</v>
      </c>
      <c r="H10" s="91"/>
      <c r="I10" s="64">
        <f>E10*G10</f>
        <v>200000</v>
      </c>
      <c r="J10" s="64"/>
      <c r="K10" s="64"/>
      <c r="L10" s="64"/>
      <c r="M10" s="64"/>
      <c r="N10" s="7"/>
    </row>
    <row r="11" spans="2:16" ht="17.25" customHeight="1" x14ac:dyDescent="0.25">
      <c r="B11" s="21" t="s">
        <v>22</v>
      </c>
      <c r="C11" s="21"/>
      <c r="D11" s="21"/>
      <c r="E11" s="90">
        <v>5800</v>
      </c>
      <c r="F11" s="90"/>
      <c r="G11" s="91">
        <f>+I5</f>
        <v>100</v>
      </c>
      <c r="H11" s="91"/>
      <c r="I11" s="64">
        <f>E11*G11</f>
        <v>580000</v>
      </c>
      <c r="J11" s="64"/>
      <c r="K11" s="64"/>
      <c r="L11" s="64"/>
      <c r="M11" s="64"/>
      <c r="N11" s="7"/>
    </row>
    <row r="12" spans="2:16" ht="17.25" customHeight="1" x14ac:dyDescent="0.25">
      <c r="B12" s="21" t="s">
        <v>35</v>
      </c>
      <c r="C12" s="21"/>
      <c r="D12" s="21"/>
      <c r="E12" s="90">
        <v>37900</v>
      </c>
      <c r="F12" s="90"/>
      <c r="G12" s="91">
        <f>I5-G13</f>
        <v>93</v>
      </c>
      <c r="H12" s="91"/>
      <c r="I12" s="64">
        <f>E12*G12</f>
        <v>3524700</v>
      </c>
      <c r="J12" s="64"/>
      <c r="K12" s="64"/>
      <c r="L12" s="64"/>
      <c r="M12" s="64"/>
      <c r="N12" s="7"/>
    </row>
    <row r="13" spans="2:16" x14ac:dyDescent="0.25">
      <c r="B13" s="21" t="s">
        <v>7</v>
      </c>
      <c r="C13" s="21"/>
      <c r="D13" s="21"/>
      <c r="E13" s="90">
        <v>22000</v>
      </c>
      <c r="F13" s="90"/>
      <c r="G13" s="91">
        <v>7</v>
      </c>
      <c r="H13" s="91"/>
      <c r="I13" s="64">
        <f>E13*G13</f>
        <v>154000</v>
      </c>
      <c r="J13" s="64"/>
      <c r="K13" s="64"/>
      <c r="L13" s="64"/>
      <c r="M13" s="64"/>
      <c r="N13" s="7"/>
    </row>
    <row r="14" spans="2:16" ht="17.100000000000001" customHeight="1" x14ac:dyDescent="0.25">
      <c r="B14" s="97" t="s">
        <v>23</v>
      </c>
      <c r="C14" s="97"/>
      <c r="D14" s="97"/>
      <c r="E14" s="90"/>
      <c r="F14" s="90"/>
      <c r="G14" s="91"/>
      <c r="H14" s="91"/>
      <c r="I14" s="11"/>
      <c r="J14" s="11"/>
      <c r="K14" s="11"/>
      <c r="L14" s="11"/>
      <c r="M14" s="11"/>
      <c r="N14" s="7"/>
    </row>
    <row r="15" spans="2:16" ht="17.100000000000001" customHeight="1" x14ac:dyDescent="0.25">
      <c r="B15" s="98" t="s">
        <v>44</v>
      </c>
      <c r="C15" s="98"/>
      <c r="D15" s="98"/>
      <c r="E15" s="64"/>
      <c r="F15" s="64"/>
      <c r="G15" s="65"/>
      <c r="H15" s="65"/>
      <c r="I15" s="11"/>
      <c r="J15" s="11"/>
      <c r="K15" s="11"/>
      <c r="L15" s="11"/>
      <c r="M15" s="11"/>
      <c r="N15" s="7"/>
    </row>
    <row r="16" spans="2:16" ht="17.100000000000001" customHeight="1" x14ac:dyDescent="0.25">
      <c r="B16" s="22" t="s">
        <v>43</v>
      </c>
      <c r="C16" s="22"/>
      <c r="D16" s="22"/>
      <c r="E16" s="90">
        <v>52400</v>
      </c>
      <c r="F16" s="90"/>
      <c r="G16" s="91">
        <f>ROUNDUP(((G12*1)/10),0)</f>
        <v>10</v>
      </c>
      <c r="H16" s="91"/>
      <c r="I16" s="11">
        <f>G16*E16</f>
        <v>524000</v>
      </c>
      <c r="J16" s="11"/>
      <c r="K16" s="11"/>
      <c r="L16" s="11"/>
      <c r="M16" s="11"/>
      <c r="N16" s="7"/>
    </row>
    <row r="17" spans="1:14" ht="17.100000000000001" customHeight="1" x14ac:dyDescent="0.25">
      <c r="B17" s="23" t="s">
        <v>25</v>
      </c>
      <c r="C17" s="24"/>
      <c r="D17" s="25"/>
      <c r="E17" s="90">
        <v>49900</v>
      </c>
      <c r="F17" s="90"/>
      <c r="G17" s="91">
        <f>ROUNDUP(((G12*1)/8),0)-2</f>
        <v>10</v>
      </c>
      <c r="H17" s="91"/>
      <c r="I17" s="11">
        <f>G17*E17</f>
        <v>499000</v>
      </c>
      <c r="J17" s="11"/>
      <c r="K17" s="11"/>
      <c r="L17" s="11"/>
      <c r="M17" s="11"/>
      <c r="N17" s="7"/>
    </row>
    <row r="18" spans="1:14" ht="17.100000000000001" customHeight="1" x14ac:dyDescent="0.25">
      <c r="B18" s="23" t="s">
        <v>52</v>
      </c>
      <c r="C18" s="24"/>
      <c r="D18" s="25"/>
      <c r="E18" s="90">
        <v>30000</v>
      </c>
      <c r="F18" s="90"/>
      <c r="G18" s="91">
        <f>(+G12*3)/18</f>
        <v>15.5</v>
      </c>
      <c r="H18" s="91"/>
      <c r="I18" s="11">
        <f>G18*E18</f>
        <v>465000</v>
      </c>
      <c r="J18" s="11"/>
      <c r="K18" s="11"/>
      <c r="L18" s="11"/>
      <c r="M18" s="11"/>
      <c r="N18" s="7"/>
    </row>
    <row r="19" spans="1:14" x14ac:dyDescent="0.25">
      <c r="B19" s="96" t="s">
        <v>9</v>
      </c>
      <c r="C19" s="96"/>
      <c r="D19" s="96"/>
      <c r="E19" s="90">
        <v>11500</v>
      </c>
      <c r="F19" s="90"/>
      <c r="G19" s="91">
        <f>+I5</f>
        <v>100</v>
      </c>
      <c r="H19" s="91"/>
      <c r="I19" s="11">
        <f>G19*E19</f>
        <v>1150000</v>
      </c>
      <c r="J19" s="11"/>
      <c r="K19" s="11"/>
      <c r="L19" s="11"/>
      <c r="M19" s="11"/>
      <c r="N19" s="7"/>
    </row>
    <row r="20" spans="1:14" ht="18.75" customHeight="1" x14ac:dyDescent="0.25">
      <c r="B20" s="22" t="s">
        <v>6</v>
      </c>
      <c r="C20" s="22"/>
      <c r="D20" s="22"/>
      <c r="E20" s="90">
        <v>110000</v>
      </c>
      <c r="F20" s="90"/>
      <c r="G20" s="91">
        <f>IF(I5&lt;80,8,ROUND((I5*10%),0))+1</f>
        <v>11</v>
      </c>
      <c r="H20" s="91"/>
      <c r="I20" s="11">
        <f>G20*E20</f>
        <v>1210000</v>
      </c>
      <c r="J20" s="11"/>
      <c r="K20" s="11"/>
      <c r="L20" s="11"/>
      <c r="M20" s="11"/>
      <c r="N20" s="7"/>
    </row>
    <row r="21" spans="1:14" ht="18.75" customHeight="1" thickBot="1" x14ac:dyDescent="0.3">
      <c r="B21" s="86" t="s">
        <v>10</v>
      </c>
      <c r="C21" s="86"/>
      <c r="D21" s="86"/>
      <c r="E21" s="86"/>
      <c r="F21" s="86"/>
      <c r="G21" s="86"/>
      <c r="H21" s="26"/>
      <c r="I21" s="27">
        <f>SUM(I7:I20)</f>
        <v>13426700</v>
      </c>
      <c r="J21" s="28"/>
      <c r="K21" s="28"/>
      <c r="L21" s="28">
        <f>+I7-I23-I24-I25+I12</f>
        <v>5739700</v>
      </c>
      <c r="M21" s="28"/>
      <c r="N21" s="7">
        <f>+I7+I9+I10+I11+I12+I13+I16+I17+I18+I19+I20</f>
        <v>13426700</v>
      </c>
    </row>
    <row r="22" spans="1:14" ht="16.5" thickTop="1" x14ac:dyDescent="0.25">
      <c r="B22" s="57" t="s">
        <v>30</v>
      </c>
      <c r="C22" s="57"/>
      <c r="D22" s="57"/>
      <c r="E22" s="64"/>
      <c r="F22" s="64"/>
      <c r="G22" s="65"/>
      <c r="H22" s="65"/>
      <c r="I22" s="11"/>
      <c r="J22" s="11"/>
      <c r="K22" s="11"/>
      <c r="L22" s="11"/>
      <c r="M22" s="11"/>
      <c r="N22" s="7"/>
    </row>
    <row r="23" spans="1:14" x14ac:dyDescent="0.25">
      <c r="B23" s="58" t="s">
        <v>16</v>
      </c>
      <c r="C23" s="58"/>
      <c r="D23" s="58"/>
      <c r="E23" s="95"/>
      <c r="F23" s="95"/>
      <c r="G23" s="95">
        <v>0.4</v>
      </c>
      <c r="H23" s="95"/>
      <c r="I23" s="15">
        <f>+I7*G23</f>
        <v>2000000</v>
      </c>
      <c r="J23" s="15"/>
      <c r="K23" s="15"/>
      <c r="L23" s="15"/>
      <c r="M23" s="15"/>
      <c r="N23" s="7"/>
    </row>
    <row r="24" spans="1:14" x14ac:dyDescent="0.25">
      <c r="B24" s="80" t="s">
        <v>31</v>
      </c>
      <c r="C24" s="80"/>
      <c r="D24" s="80"/>
      <c r="E24" s="94"/>
      <c r="F24" s="94"/>
      <c r="G24" s="95">
        <v>1</v>
      </c>
      <c r="H24" s="95"/>
      <c r="I24" s="11">
        <f>+I18</f>
        <v>465000</v>
      </c>
      <c r="J24" s="11"/>
      <c r="K24" s="11"/>
      <c r="L24" s="11"/>
      <c r="M24" s="11"/>
      <c r="N24" s="7"/>
    </row>
    <row r="25" spans="1:14" x14ac:dyDescent="0.25">
      <c r="B25" s="80" t="s">
        <v>48</v>
      </c>
      <c r="C25" s="80"/>
      <c r="D25" s="80"/>
      <c r="E25" s="94"/>
      <c r="F25" s="94"/>
      <c r="G25" s="95">
        <v>1</v>
      </c>
      <c r="H25" s="95"/>
      <c r="I25" s="11">
        <f>+I9+I10</f>
        <v>320000</v>
      </c>
      <c r="J25" s="11"/>
      <c r="K25" s="11"/>
      <c r="L25" s="11"/>
      <c r="M25" s="11"/>
      <c r="N25" s="7"/>
    </row>
    <row r="26" spans="1:14" ht="15.75" thickBot="1" x14ac:dyDescent="0.3">
      <c r="B26" s="86" t="s">
        <v>36</v>
      </c>
      <c r="C26" s="86"/>
      <c r="D26" s="86"/>
      <c r="E26" s="86"/>
      <c r="F26" s="86"/>
      <c r="G26" s="86"/>
      <c r="H26" s="26"/>
      <c r="I26" s="27">
        <f>SUM(I23:I25)</f>
        <v>2785000</v>
      </c>
      <c r="J26" s="28"/>
      <c r="K26" s="28"/>
      <c r="L26" s="28"/>
      <c r="M26" s="28"/>
      <c r="N26" s="7">
        <f>+I23+I24+I25</f>
        <v>2785000</v>
      </c>
    </row>
    <row r="27" spans="1:14" ht="16.5" thickTop="1" thickBot="1" x14ac:dyDescent="0.3">
      <c r="B27" s="86" t="s">
        <v>15</v>
      </c>
      <c r="C27" s="86"/>
      <c r="D27" s="86"/>
      <c r="E27" s="86"/>
      <c r="F27" s="86"/>
      <c r="G27" s="86"/>
      <c r="H27" s="26"/>
      <c r="I27" s="27">
        <f>+I21-I26</f>
        <v>10641700</v>
      </c>
      <c r="J27" s="28"/>
      <c r="K27" s="28"/>
      <c r="L27" s="28"/>
      <c r="M27" s="28"/>
      <c r="N27" s="7">
        <f>+N21-N26</f>
        <v>10641700</v>
      </c>
    </row>
    <row r="28" spans="1:14" ht="6.75" customHeight="1" thickTop="1" x14ac:dyDescent="0.25">
      <c r="B28" s="63"/>
      <c r="C28" s="63"/>
      <c r="D28" s="63"/>
      <c r="E28" s="63"/>
      <c r="F28" s="63"/>
      <c r="G28" s="63"/>
      <c r="H28" s="26"/>
      <c r="I28" s="28"/>
      <c r="J28" s="35"/>
      <c r="K28" s="35"/>
      <c r="L28" s="28"/>
      <c r="M28" s="28"/>
      <c r="N28" s="7"/>
    </row>
    <row r="29" spans="1:14" x14ac:dyDescent="0.25">
      <c r="A29" s="4"/>
      <c r="B29" s="93" t="s">
        <v>33</v>
      </c>
      <c r="C29" s="93"/>
      <c r="D29" s="93"/>
      <c r="E29" s="71" t="s">
        <v>5</v>
      </c>
      <c r="F29" s="29"/>
      <c r="G29" s="29"/>
      <c r="H29" s="71" t="s">
        <v>0</v>
      </c>
      <c r="I29" s="71" t="s">
        <v>1</v>
      </c>
      <c r="J29" s="71"/>
      <c r="K29" s="71"/>
      <c r="L29" s="71"/>
      <c r="M29" s="71"/>
    </row>
    <row r="30" spans="1:14" x14ac:dyDescent="0.25">
      <c r="B30" s="89" t="s">
        <v>26</v>
      </c>
      <c r="C30" s="89"/>
      <c r="D30" s="89"/>
      <c r="E30" s="90">
        <v>1880000</v>
      </c>
      <c r="F30" s="90"/>
      <c r="G30" s="91">
        <v>1</v>
      </c>
      <c r="H30" s="91"/>
      <c r="I30" s="11">
        <f>E30*G30</f>
        <v>1880000</v>
      </c>
      <c r="J30" s="11"/>
      <c r="K30" s="11">
        <v>0</v>
      </c>
      <c r="L30" s="11"/>
      <c r="M30" s="11">
        <v>0</v>
      </c>
      <c r="N30" s="7"/>
    </row>
    <row r="31" spans="1:14" ht="15.75" customHeight="1" x14ac:dyDescent="0.25">
      <c r="A31" s="5"/>
      <c r="B31" s="89" t="s">
        <v>13</v>
      </c>
      <c r="C31" s="89"/>
      <c r="D31" s="89"/>
      <c r="E31" s="90">
        <v>700000</v>
      </c>
      <c r="F31" s="90">
        <v>65000</v>
      </c>
      <c r="G31" s="91">
        <v>1</v>
      </c>
      <c r="H31" s="91"/>
      <c r="I31" s="11">
        <f>E31*G31</f>
        <v>700000</v>
      </c>
      <c r="J31" s="11"/>
      <c r="K31" s="11">
        <f>+I31-I40</f>
        <v>455000</v>
      </c>
      <c r="L31" s="11"/>
      <c r="M31" s="11">
        <f>+I31-I40</f>
        <v>455000</v>
      </c>
    </row>
    <row r="32" spans="1:14" ht="15.75" customHeight="1" x14ac:dyDescent="0.25">
      <c r="A32" s="5"/>
      <c r="B32" s="89" t="s">
        <v>32</v>
      </c>
      <c r="C32" s="89"/>
      <c r="D32" s="89"/>
      <c r="E32" s="90">
        <v>670000</v>
      </c>
      <c r="F32" s="90">
        <v>65000</v>
      </c>
      <c r="G32" s="91">
        <v>1</v>
      </c>
      <c r="H32" s="91"/>
      <c r="I32" s="11">
        <f>E32*G32</f>
        <v>670000</v>
      </c>
      <c r="J32" s="11"/>
      <c r="K32" s="11">
        <f>+I32-I41</f>
        <v>402000</v>
      </c>
      <c r="L32" s="11"/>
      <c r="M32" s="11">
        <f>+I32-I41</f>
        <v>402000</v>
      </c>
      <c r="N32" s="30"/>
    </row>
    <row r="33" spans="1:14" ht="15.75" customHeight="1" x14ac:dyDescent="0.25">
      <c r="A33" s="5"/>
      <c r="B33" s="22" t="s">
        <v>45</v>
      </c>
      <c r="C33" s="22"/>
      <c r="D33" s="22"/>
      <c r="E33" s="90">
        <v>65000</v>
      </c>
      <c r="F33" s="90"/>
      <c r="G33" s="65"/>
      <c r="H33" s="65">
        <v>2</v>
      </c>
      <c r="I33" s="11">
        <f>+E33*H33</f>
        <v>130000</v>
      </c>
      <c r="J33" s="11"/>
      <c r="K33" s="11">
        <f>+I33</f>
        <v>130000</v>
      </c>
      <c r="L33" s="11"/>
      <c r="M33" s="11">
        <f>+M31+M32</f>
        <v>857000</v>
      </c>
      <c r="N33" s="30"/>
    </row>
    <row r="34" spans="1:14" ht="15.75" customHeight="1" x14ac:dyDescent="0.25">
      <c r="A34" s="5"/>
      <c r="B34" s="23" t="s">
        <v>42</v>
      </c>
      <c r="C34" s="23"/>
      <c r="D34" s="24"/>
      <c r="E34" s="90">
        <v>580000</v>
      </c>
      <c r="F34" s="90"/>
      <c r="G34" s="91">
        <v>1</v>
      </c>
      <c r="H34" s="91"/>
      <c r="I34" s="11">
        <f>E34*G34</f>
        <v>580000</v>
      </c>
      <c r="J34" s="11"/>
      <c r="K34" s="11">
        <f>+I34</f>
        <v>580000</v>
      </c>
      <c r="L34" s="11"/>
      <c r="M34" s="11"/>
    </row>
    <row r="35" spans="1:14" ht="15.75" customHeight="1" x14ac:dyDescent="0.25">
      <c r="A35" s="5"/>
      <c r="B35" s="23" t="s">
        <v>51</v>
      </c>
      <c r="C35" s="23"/>
      <c r="D35" s="23"/>
      <c r="E35" s="90">
        <v>150000</v>
      </c>
      <c r="F35" s="90">
        <v>160000</v>
      </c>
      <c r="G35" s="65"/>
      <c r="H35" s="65">
        <v>1</v>
      </c>
      <c r="I35" s="11">
        <f>+E35*H35</f>
        <v>150000</v>
      </c>
      <c r="J35" s="11"/>
      <c r="K35" s="11">
        <f>+I35</f>
        <v>150000</v>
      </c>
      <c r="L35" s="11">
        <f>+I35</f>
        <v>150000</v>
      </c>
      <c r="M35" s="11"/>
      <c r="N35" s="31"/>
    </row>
    <row r="36" spans="1:14" ht="15.75" customHeight="1" x14ac:dyDescent="0.25">
      <c r="A36" s="5"/>
      <c r="B36" s="23" t="s">
        <v>49</v>
      </c>
      <c r="C36" s="23"/>
      <c r="D36" s="23"/>
      <c r="E36" s="90">
        <v>220000</v>
      </c>
      <c r="F36" s="90">
        <v>160000</v>
      </c>
      <c r="G36" s="65"/>
      <c r="H36" s="65">
        <v>2</v>
      </c>
      <c r="I36" s="11">
        <f>+E36*H36</f>
        <v>440000</v>
      </c>
      <c r="J36" s="11"/>
      <c r="K36" s="11">
        <v>0</v>
      </c>
      <c r="L36" s="11"/>
      <c r="M36" s="11">
        <v>0</v>
      </c>
      <c r="N36" s="31"/>
    </row>
    <row r="37" spans="1:14" ht="15.75" thickBot="1" x14ac:dyDescent="0.3">
      <c r="A37" s="5"/>
      <c r="B37" s="86" t="s">
        <v>34</v>
      </c>
      <c r="C37" s="86"/>
      <c r="D37" s="86"/>
      <c r="E37" s="86"/>
      <c r="F37" s="86"/>
      <c r="G37" s="86"/>
      <c r="H37" s="26"/>
      <c r="I37" s="27">
        <f>+SUM(I30:I36)</f>
        <v>4550000</v>
      </c>
      <c r="J37" s="28"/>
      <c r="K37" s="28">
        <f>SUM(K30:K36)</f>
        <v>1717000</v>
      </c>
      <c r="L37" s="28"/>
      <c r="M37" s="28"/>
      <c r="N37" s="33" t="e">
        <f>+#REF!+I31+I30+I32+I33+I34+#REF!+I36</f>
        <v>#REF!</v>
      </c>
    </row>
    <row r="38" spans="1:14" ht="16.5" thickTop="1" x14ac:dyDescent="0.25">
      <c r="A38" s="5"/>
      <c r="B38" s="57" t="s">
        <v>40</v>
      </c>
      <c r="C38" s="57"/>
      <c r="D38" s="57"/>
      <c r="E38" s="64"/>
      <c r="F38" s="64"/>
      <c r="G38" s="65"/>
      <c r="H38" s="65"/>
      <c r="I38" s="11"/>
      <c r="J38" s="11"/>
      <c r="K38" s="11"/>
      <c r="L38" s="11"/>
      <c r="M38" s="11"/>
      <c r="N38" s="30"/>
    </row>
    <row r="39" spans="1:14" hidden="1" x14ac:dyDescent="0.25">
      <c r="A39" s="5"/>
      <c r="B39" s="80" t="s">
        <v>17</v>
      </c>
      <c r="C39" s="80"/>
      <c r="D39" s="80"/>
      <c r="E39" s="95"/>
      <c r="F39" s="95"/>
      <c r="G39" s="95">
        <v>1</v>
      </c>
      <c r="H39" s="95"/>
      <c r="I39" s="15"/>
      <c r="J39" s="15"/>
      <c r="K39" s="15"/>
      <c r="L39" s="15"/>
      <c r="M39" s="15"/>
    </row>
    <row r="40" spans="1:14" x14ac:dyDescent="0.25">
      <c r="A40" s="5"/>
      <c r="B40" s="58" t="s">
        <v>20</v>
      </c>
      <c r="C40" s="58"/>
      <c r="D40" s="58"/>
      <c r="E40" s="95"/>
      <c r="F40" s="95"/>
      <c r="G40" s="95">
        <v>0.35</v>
      </c>
      <c r="H40" s="95"/>
      <c r="I40" s="15">
        <f>+I31*G40</f>
        <v>244999.99999999997</v>
      </c>
      <c r="J40" s="15"/>
      <c r="K40" s="15"/>
      <c r="L40" s="15">
        <f>+I31-I40</f>
        <v>455000</v>
      </c>
      <c r="M40" s="15"/>
    </row>
    <row r="41" spans="1:14" x14ac:dyDescent="0.25">
      <c r="A41" s="5"/>
      <c r="B41" s="58" t="s">
        <v>21</v>
      </c>
      <c r="C41" s="80"/>
      <c r="D41" s="80"/>
      <c r="E41" s="67"/>
      <c r="F41" s="67"/>
      <c r="G41" s="67"/>
      <c r="H41" s="67">
        <v>0.4</v>
      </c>
      <c r="I41" s="15">
        <f>+I32*H41</f>
        <v>268000</v>
      </c>
      <c r="J41" s="15"/>
      <c r="K41" s="15"/>
      <c r="L41" s="15">
        <f>+I32-I41</f>
        <v>402000</v>
      </c>
      <c r="M41" s="15"/>
    </row>
    <row r="42" spans="1:14" hidden="1" x14ac:dyDescent="0.25">
      <c r="A42" s="5"/>
      <c r="B42" s="80" t="s">
        <v>18</v>
      </c>
      <c r="C42" s="80"/>
      <c r="D42" s="80"/>
      <c r="E42" s="95"/>
      <c r="F42" s="95"/>
      <c r="G42" s="95">
        <v>1</v>
      </c>
      <c r="H42" s="95"/>
      <c r="I42" s="15"/>
      <c r="J42" s="15"/>
      <c r="K42" s="15"/>
      <c r="L42" s="15"/>
      <c r="M42" s="15"/>
    </row>
    <row r="43" spans="1:14" x14ac:dyDescent="0.25">
      <c r="A43" s="5"/>
      <c r="B43" s="80" t="s">
        <v>19</v>
      </c>
      <c r="C43" s="80"/>
      <c r="D43" s="80"/>
      <c r="E43" s="94"/>
      <c r="F43" s="94"/>
      <c r="G43" s="95">
        <v>1</v>
      </c>
      <c r="H43" s="95"/>
      <c r="I43" s="11">
        <f>+I30*G43</f>
        <v>1880000</v>
      </c>
      <c r="J43" s="11"/>
      <c r="K43" s="11"/>
      <c r="L43" s="11">
        <f>+L40+L41</f>
        <v>857000</v>
      </c>
      <c r="M43" s="11"/>
    </row>
    <row r="44" spans="1:14" x14ac:dyDescent="0.25">
      <c r="A44" s="5"/>
      <c r="B44" s="80" t="s">
        <v>50</v>
      </c>
      <c r="C44" s="80"/>
      <c r="D44" s="80"/>
      <c r="E44" s="94"/>
      <c r="F44" s="94"/>
      <c r="G44" s="95">
        <v>1</v>
      </c>
      <c r="H44" s="95"/>
      <c r="I44" s="11">
        <f>+I36</f>
        <v>440000</v>
      </c>
      <c r="J44" s="11"/>
      <c r="K44" s="11"/>
      <c r="L44" s="11"/>
      <c r="M44" s="11"/>
    </row>
    <row r="45" spans="1:14" ht="15.75" thickBot="1" x14ac:dyDescent="0.3">
      <c r="A45" s="5"/>
      <c r="B45" s="86" t="s">
        <v>14</v>
      </c>
      <c r="C45" s="86"/>
      <c r="D45" s="86"/>
      <c r="E45" s="86"/>
      <c r="F45" s="86"/>
      <c r="G45" s="86"/>
      <c r="H45" s="26"/>
      <c r="I45" s="27">
        <f>+SUM(I39:I44)</f>
        <v>2833000</v>
      </c>
      <c r="J45" s="35"/>
      <c r="K45" s="35"/>
      <c r="L45" s="35">
        <f>+I45+I26</f>
        <v>5618000</v>
      </c>
      <c r="M45" s="35"/>
      <c r="N45" s="3">
        <f>+I40+I41+I43+I44</f>
        <v>2833000</v>
      </c>
    </row>
    <row r="46" spans="1:14" ht="16.5" thickTop="1" thickBot="1" x14ac:dyDescent="0.3">
      <c r="A46" s="5"/>
      <c r="B46" s="86" t="s">
        <v>37</v>
      </c>
      <c r="C46" s="86"/>
      <c r="D46" s="86"/>
      <c r="E46" s="86"/>
      <c r="F46" s="86"/>
      <c r="G46" s="86"/>
      <c r="H46" s="26"/>
      <c r="I46" s="27">
        <f>+I37-I45</f>
        <v>1717000</v>
      </c>
      <c r="J46" s="35"/>
      <c r="K46" s="35">
        <f>+I27+I46</f>
        <v>12358700</v>
      </c>
      <c r="L46" s="35" t="e">
        <f>+L45-#REF!</f>
        <v>#REF!</v>
      </c>
      <c r="M46" s="35"/>
    </row>
    <row r="47" spans="1:14" ht="15.75" thickTop="1" x14ac:dyDescent="0.25">
      <c r="A47" s="5"/>
      <c r="B47" s="81"/>
      <c r="C47" s="81"/>
      <c r="D47" s="81"/>
      <c r="E47" s="82"/>
      <c r="F47" s="82"/>
      <c r="G47" s="11"/>
      <c r="H47" s="65"/>
      <c r="I47" s="83"/>
      <c r="J47" s="6"/>
      <c r="K47" s="6"/>
      <c r="L47" s="6"/>
      <c r="M47" s="6"/>
    </row>
    <row r="48" spans="1:14" ht="17.25" thickBot="1" x14ac:dyDescent="0.3">
      <c r="A48" s="5"/>
      <c r="B48" s="92" t="s">
        <v>39</v>
      </c>
      <c r="C48" s="92"/>
      <c r="D48" s="92"/>
      <c r="E48" s="92"/>
      <c r="F48" s="92"/>
      <c r="G48" s="92"/>
      <c r="H48" s="26"/>
      <c r="I48" s="27">
        <f>(+I9+I10+I11+I12+I13+I16+I17+I18)*10/100</f>
        <v>606670</v>
      </c>
      <c r="J48" s="35"/>
      <c r="K48" s="35"/>
      <c r="L48" s="35"/>
      <c r="M48" s="35"/>
    </row>
    <row r="49" spans="1:14" ht="5.25" customHeight="1" thickTop="1" x14ac:dyDescent="0.25">
      <c r="A49" s="5"/>
      <c r="B49" s="84"/>
      <c r="C49" s="84"/>
      <c r="D49" s="84"/>
      <c r="E49" s="84"/>
      <c r="F49" s="84"/>
      <c r="G49" s="84"/>
      <c r="H49" s="26"/>
      <c r="I49" s="28"/>
      <c r="J49" s="35"/>
      <c r="K49" s="35"/>
      <c r="L49" s="35"/>
      <c r="M49" s="35"/>
    </row>
    <row r="50" spans="1:14" ht="16.5" x14ac:dyDescent="0.25">
      <c r="A50" s="5"/>
      <c r="B50" s="93" t="s">
        <v>60</v>
      </c>
      <c r="C50" s="93"/>
      <c r="D50" s="93"/>
      <c r="E50" s="84"/>
      <c r="F50" s="84"/>
      <c r="G50" s="84"/>
      <c r="H50" s="26"/>
      <c r="I50" s="28"/>
      <c r="J50" s="35"/>
      <c r="K50" s="35"/>
      <c r="L50" s="35"/>
      <c r="M50" s="35"/>
    </row>
    <row r="51" spans="1:14" x14ac:dyDescent="0.25">
      <c r="A51" s="5"/>
      <c r="B51" s="89" t="s">
        <v>28</v>
      </c>
      <c r="C51" s="89"/>
      <c r="D51" s="89"/>
      <c r="E51" s="90">
        <v>1900000</v>
      </c>
      <c r="F51" s="90"/>
      <c r="G51" s="91">
        <v>1</v>
      </c>
      <c r="H51" s="91"/>
      <c r="I51" s="11">
        <f>G51*E51</f>
        <v>1900000</v>
      </c>
      <c r="J51" s="11"/>
      <c r="K51" s="35"/>
      <c r="L51" s="35"/>
      <c r="M51" s="35"/>
    </row>
    <row r="52" spans="1:14" x14ac:dyDescent="0.25">
      <c r="A52" s="5"/>
      <c r="B52" s="89" t="s">
        <v>55</v>
      </c>
      <c r="C52" s="89"/>
      <c r="D52" s="89"/>
      <c r="E52" s="90">
        <v>550000</v>
      </c>
      <c r="F52" s="90"/>
      <c r="G52" s="91">
        <v>1</v>
      </c>
      <c r="H52" s="91"/>
      <c r="I52" s="11" t="s">
        <v>63</v>
      </c>
      <c r="J52" s="11"/>
      <c r="K52" s="35"/>
      <c r="L52" s="35"/>
      <c r="M52" s="35"/>
    </row>
    <row r="53" spans="1:14" x14ac:dyDescent="0.25">
      <c r="A53" s="5"/>
      <c r="B53" s="89" t="s">
        <v>56</v>
      </c>
      <c r="C53" s="89"/>
      <c r="D53" s="89"/>
      <c r="E53" s="90">
        <v>2000000</v>
      </c>
      <c r="F53" s="90"/>
      <c r="G53" s="91">
        <v>1</v>
      </c>
      <c r="H53" s="91"/>
      <c r="I53" s="11">
        <f>+E53*G53</f>
        <v>2000000</v>
      </c>
      <c r="J53" s="11"/>
      <c r="K53" s="35"/>
      <c r="L53" s="35"/>
      <c r="M53" s="35"/>
    </row>
    <row r="54" spans="1:14" ht="15.75" thickBot="1" x14ac:dyDescent="0.3">
      <c r="A54" s="5"/>
      <c r="B54" s="86" t="s">
        <v>14</v>
      </c>
      <c r="C54" s="86"/>
      <c r="D54" s="86"/>
      <c r="E54" s="86"/>
      <c r="F54" s="86"/>
      <c r="G54" s="86"/>
      <c r="H54" s="26"/>
      <c r="I54" s="27">
        <f>+I51+I53</f>
        <v>3900000</v>
      </c>
      <c r="J54" s="35"/>
      <c r="K54" s="35"/>
      <c r="L54" s="35"/>
      <c r="M54" s="35"/>
    </row>
    <row r="55" spans="1:14" ht="16.5" thickTop="1" thickBot="1" x14ac:dyDescent="0.3">
      <c r="A55" s="5"/>
      <c r="B55" s="86" t="s">
        <v>61</v>
      </c>
      <c r="C55" s="86"/>
      <c r="D55" s="86"/>
      <c r="E55" s="86"/>
      <c r="F55" s="86"/>
      <c r="G55" s="86"/>
      <c r="H55" s="26"/>
      <c r="I55" s="27">
        <f>+I54+I27+I46</f>
        <v>16258700</v>
      </c>
      <c r="J55" s="35"/>
      <c r="K55" s="35">
        <f>+I7+I9+I10+I11+I12+I13+I16+I17+I18+I19+I20-I23-I24-I25+I30+I31+I32+I33+I34+I35+I36-I40-I41-I43-I44</f>
        <v>12358700</v>
      </c>
      <c r="L55" s="35"/>
      <c r="M55" s="35"/>
    </row>
    <row r="56" spans="1:14" s="3" customFormat="1" ht="15.75" thickTop="1" x14ac:dyDescent="0.25">
      <c r="A56" s="1"/>
      <c r="B56" s="24"/>
      <c r="C56" s="24"/>
      <c r="D56" s="24"/>
      <c r="E56" s="88"/>
      <c r="F56" s="88"/>
      <c r="G56" s="11"/>
      <c r="H56" s="65"/>
      <c r="I56" s="59"/>
      <c r="N56" s="1"/>
    </row>
    <row r="57" spans="1:14" s="3" customFormat="1" ht="15.75" thickBot="1" x14ac:dyDescent="0.3">
      <c r="A57" s="1"/>
      <c r="B57" s="86" t="s">
        <v>64</v>
      </c>
      <c r="C57" s="86"/>
      <c r="D57" s="86"/>
      <c r="E57" s="86"/>
      <c r="F57" s="86"/>
      <c r="G57" s="86"/>
      <c r="H57" s="26"/>
      <c r="I57" s="27">
        <f>+I55*0.01</f>
        <v>162587</v>
      </c>
      <c r="N57" s="1"/>
    </row>
    <row r="58" spans="1:14" s="3" customFormat="1" ht="15.75" thickTop="1" x14ac:dyDescent="0.25">
      <c r="A58" s="1"/>
      <c r="B58" s="1"/>
      <c r="C58" s="1"/>
      <c r="D58" s="1"/>
      <c r="E58" s="87"/>
      <c r="F58" s="87"/>
      <c r="G58" s="7"/>
      <c r="H58" s="68"/>
      <c r="N58" s="1"/>
    </row>
    <row r="59" spans="1:14" s="3" customFormat="1" x14ac:dyDescent="0.25">
      <c r="A59" s="1"/>
      <c r="B59" s="1"/>
      <c r="C59" s="1"/>
      <c r="D59" s="1"/>
      <c r="E59" s="87"/>
      <c r="F59" s="87"/>
      <c r="G59" s="7"/>
      <c r="H59" s="68"/>
      <c r="N59" s="1"/>
    </row>
    <row r="60" spans="1:14" s="3" customFormat="1" x14ac:dyDescent="0.25">
      <c r="A60" s="1"/>
      <c r="B60" s="1"/>
      <c r="C60" s="1"/>
      <c r="D60" s="1"/>
      <c r="E60" s="87"/>
      <c r="F60" s="87"/>
      <c r="G60" s="7"/>
      <c r="H60" s="68"/>
      <c r="N60" s="1"/>
    </row>
    <row r="61" spans="1:14" s="3" customFormat="1" x14ac:dyDescent="0.25">
      <c r="A61" s="1"/>
      <c r="B61" s="1"/>
      <c r="C61" s="1"/>
      <c r="D61" s="1"/>
      <c r="E61" s="87"/>
      <c r="F61" s="87"/>
      <c r="G61" s="7"/>
      <c r="H61" s="68"/>
      <c r="N61" s="1"/>
    </row>
    <row r="62" spans="1:14" s="3" customFormat="1" x14ac:dyDescent="0.25">
      <c r="A62" s="1"/>
      <c r="B62" s="1"/>
      <c r="C62" s="1"/>
      <c r="D62" s="1"/>
      <c r="E62" s="87"/>
      <c r="F62" s="87"/>
      <c r="G62" s="7"/>
      <c r="H62" s="68"/>
      <c r="N62" s="1"/>
    </row>
    <row r="63" spans="1:14" s="3" customFormat="1" x14ac:dyDescent="0.25">
      <c r="A63" s="1"/>
      <c r="B63" s="1"/>
      <c r="C63" s="1"/>
      <c r="D63" s="1"/>
      <c r="E63" s="87"/>
      <c r="F63" s="87"/>
      <c r="G63" s="7"/>
      <c r="H63" s="68"/>
      <c r="N63" s="1"/>
    </row>
    <row r="64" spans="1:14" s="3" customFormat="1" x14ac:dyDescent="0.25">
      <c r="A64" s="1"/>
      <c r="B64" s="1"/>
      <c r="C64" s="1"/>
      <c r="D64" s="1"/>
      <c r="E64" s="87"/>
      <c r="F64" s="87"/>
      <c r="G64" s="7"/>
      <c r="H64" s="68"/>
      <c r="N64" s="1"/>
    </row>
    <row r="65" spans="1:14" s="3" customFormat="1" x14ac:dyDescent="0.25">
      <c r="A65" s="1"/>
      <c r="B65" s="1"/>
      <c r="C65" s="1"/>
      <c r="D65" s="1"/>
      <c r="E65" s="87"/>
      <c r="F65" s="87"/>
      <c r="G65" s="7"/>
      <c r="H65" s="68"/>
      <c r="N65" s="1"/>
    </row>
    <row r="66" spans="1:14" s="3" customFormat="1" x14ac:dyDescent="0.25">
      <c r="A66" s="1"/>
      <c r="B66" s="1"/>
      <c r="C66" s="1"/>
      <c r="D66" s="1"/>
      <c r="E66" s="87"/>
      <c r="F66" s="87"/>
      <c r="G66" s="7"/>
      <c r="H66" s="68"/>
      <c r="N66" s="1"/>
    </row>
    <row r="67" spans="1:14" s="3" customFormat="1" x14ac:dyDescent="0.25">
      <c r="A67" s="1"/>
      <c r="B67" s="1"/>
      <c r="C67" s="1"/>
      <c r="D67" s="1"/>
      <c r="E67" s="87"/>
      <c r="F67" s="87"/>
      <c r="G67" s="7"/>
      <c r="H67" s="68"/>
      <c r="N67" s="1"/>
    </row>
    <row r="68" spans="1:14" s="3" customFormat="1" x14ac:dyDescent="0.25">
      <c r="A68" s="1"/>
      <c r="B68" s="1"/>
      <c r="C68" s="1"/>
      <c r="D68" s="1"/>
      <c r="E68" s="87"/>
      <c r="F68" s="87"/>
      <c r="G68" s="7"/>
      <c r="H68" s="68"/>
      <c r="N68" s="1"/>
    </row>
    <row r="69" spans="1:14" s="3" customFormat="1" x14ac:dyDescent="0.25">
      <c r="A69" s="1"/>
      <c r="B69" s="1"/>
      <c r="C69" s="1"/>
      <c r="D69" s="1"/>
      <c r="E69" s="87"/>
      <c r="F69" s="87"/>
      <c r="G69" s="7"/>
      <c r="H69" s="68"/>
      <c r="N69" s="1"/>
    </row>
    <row r="70" spans="1:14" s="3" customFormat="1" x14ac:dyDescent="0.25">
      <c r="A70" s="1"/>
      <c r="B70" s="1"/>
      <c r="C70" s="1"/>
      <c r="D70" s="1"/>
      <c r="E70" s="87"/>
      <c r="F70" s="87"/>
      <c r="G70" s="7"/>
      <c r="H70" s="68"/>
      <c r="N70" s="1"/>
    </row>
    <row r="71" spans="1:14" s="3" customFormat="1" x14ac:dyDescent="0.25">
      <c r="A71" s="1"/>
      <c r="B71" s="1"/>
      <c r="C71" s="1"/>
      <c r="D71" s="1"/>
      <c r="E71" s="87"/>
      <c r="F71" s="87"/>
      <c r="G71" s="7"/>
      <c r="H71" s="68"/>
      <c r="N71" s="1"/>
    </row>
    <row r="72" spans="1:14" s="3" customFormat="1" x14ac:dyDescent="0.25">
      <c r="A72" s="1"/>
      <c r="B72" s="1"/>
      <c r="C72" s="1"/>
      <c r="D72" s="1"/>
      <c r="E72" s="87"/>
      <c r="F72" s="87"/>
      <c r="G72" s="7"/>
      <c r="H72" s="68"/>
      <c r="N72" s="1"/>
    </row>
    <row r="73" spans="1:14" s="3" customFormat="1" x14ac:dyDescent="0.25">
      <c r="A73" s="1"/>
      <c r="B73" s="1"/>
      <c r="C73" s="1"/>
      <c r="D73" s="1"/>
      <c r="E73" s="87"/>
      <c r="F73" s="87"/>
      <c r="G73" s="7"/>
      <c r="H73" s="68"/>
      <c r="N73" s="1"/>
    </row>
    <row r="74" spans="1:14" s="3" customFormat="1" x14ac:dyDescent="0.25">
      <c r="A74" s="1"/>
      <c r="B74" s="1"/>
      <c r="C74" s="1"/>
      <c r="D74" s="1"/>
      <c r="E74" s="87"/>
      <c r="F74" s="87"/>
      <c r="G74" s="7"/>
      <c r="H74" s="68"/>
      <c r="N74" s="1"/>
    </row>
    <row r="75" spans="1:14" s="3" customFormat="1" x14ac:dyDescent="0.25">
      <c r="A75" s="1"/>
      <c r="B75" s="1"/>
      <c r="C75" s="1"/>
      <c r="D75" s="1"/>
      <c r="E75" s="87"/>
      <c r="F75" s="87"/>
      <c r="G75" s="7"/>
      <c r="H75" s="68"/>
      <c r="N75" s="1"/>
    </row>
    <row r="76" spans="1:14" s="3" customFormat="1" x14ac:dyDescent="0.25">
      <c r="A76" s="1"/>
      <c r="B76" s="1"/>
      <c r="C76" s="1"/>
      <c r="D76" s="1"/>
      <c r="E76" s="87"/>
      <c r="F76" s="87"/>
      <c r="G76" s="7"/>
      <c r="H76" s="68"/>
      <c r="N76" s="1"/>
    </row>
    <row r="77" spans="1:14" s="3" customFormat="1" x14ac:dyDescent="0.25">
      <c r="A77" s="1"/>
      <c r="B77" s="1"/>
      <c r="C77" s="1"/>
      <c r="D77" s="1"/>
      <c r="E77" s="87"/>
      <c r="F77" s="87"/>
      <c r="G77" s="7"/>
      <c r="H77" s="68"/>
      <c r="N77" s="1"/>
    </row>
    <row r="78" spans="1:14" s="3" customFormat="1" x14ac:dyDescent="0.25">
      <c r="A78" s="1"/>
      <c r="B78" s="1"/>
      <c r="C78" s="1"/>
      <c r="D78" s="1"/>
      <c r="E78" s="87"/>
      <c r="F78" s="87"/>
      <c r="G78" s="7"/>
      <c r="H78" s="68"/>
      <c r="N78" s="1"/>
    </row>
    <row r="79" spans="1:14" s="3" customFormat="1" x14ac:dyDescent="0.25">
      <c r="A79" s="1"/>
      <c r="B79" s="1"/>
      <c r="C79" s="1"/>
      <c r="D79" s="1"/>
      <c r="E79" s="87"/>
      <c r="F79" s="87"/>
      <c r="G79" s="7"/>
      <c r="H79" s="68"/>
      <c r="N79" s="1"/>
    </row>
    <row r="80" spans="1:14" s="3" customFormat="1" x14ac:dyDescent="0.25">
      <c r="A80" s="1"/>
      <c r="B80" s="1"/>
      <c r="C80" s="1"/>
      <c r="D80" s="1"/>
      <c r="E80" s="87"/>
      <c r="F80" s="87"/>
      <c r="G80" s="7"/>
      <c r="H80" s="68"/>
      <c r="N80" s="1"/>
    </row>
    <row r="81" spans="1:14" s="3" customFormat="1" x14ac:dyDescent="0.25">
      <c r="A81" s="1"/>
      <c r="B81" s="1"/>
      <c r="C81" s="1"/>
      <c r="D81" s="1"/>
      <c r="E81" s="87"/>
      <c r="F81" s="87"/>
      <c r="G81" s="7"/>
      <c r="H81" s="68"/>
      <c r="N81" s="1"/>
    </row>
    <row r="82" spans="1:14" s="3" customFormat="1" x14ac:dyDescent="0.25">
      <c r="A82" s="1"/>
      <c r="B82" s="1"/>
      <c r="C82" s="1"/>
      <c r="D82" s="1"/>
      <c r="E82" s="87"/>
      <c r="F82" s="87"/>
      <c r="G82" s="7"/>
      <c r="H82" s="68"/>
      <c r="N82" s="1"/>
    </row>
    <row r="83" spans="1:14" s="3" customFormat="1" x14ac:dyDescent="0.25">
      <c r="A83" s="1"/>
      <c r="B83" s="1"/>
      <c r="C83" s="1"/>
      <c r="D83" s="1"/>
      <c r="E83" s="87"/>
      <c r="F83" s="87"/>
      <c r="G83" s="7"/>
      <c r="H83" s="68"/>
      <c r="N83" s="1"/>
    </row>
    <row r="84" spans="1:14" s="3" customFormat="1" x14ac:dyDescent="0.25">
      <c r="A84" s="1"/>
      <c r="B84" s="1"/>
      <c r="C84" s="1"/>
      <c r="D84" s="1"/>
      <c r="E84" s="87"/>
      <c r="F84" s="87"/>
      <c r="G84" s="7"/>
      <c r="H84" s="68"/>
      <c r="N84" s="1"/>
    </row>
    <row r="85" spans="1:14" s="3" customFormat="1" x14ac:dyDescent="0.25">
      <c r="A85" s="1"/>
      <c r="B85" s="1"/>
      <c r="C85" s="1"/>
      <c r="D85" s="1"/>
      <c r="E85" s="87"/>
      <c r="F85" s="87"/>
      <c r="G85" s="7"/>
      <c r="H85" s="68"/>
      <c r="N85" s="1"/>
    </row>
    <row r="86" spans="1:14" s="3" customFormat="1" x14ac:dyDescent="0.25">
      <c r="A86" s="1"/>
      <c r="B86" s="1"/>
      <c r="C86" s="1"/>
      <c r="D86" s="1"/>
      <c r="E86" s="87"/>
      <c r="F86" s="87"/>
      <c r="G86" s="7"/>
      <c r="H86" s="68"/>
      <c r="N86" s="1"/>
    </row>
    <row r="87" spans="1:14" s="3" customFormat="1" x14ac:dyDescent="0.25">
      <c r="A87" s="1"/>
      <c r="B87" s="1"/>
      <c r="C87" s="1"/>
      <c r="D87" s="1"/>
      <c r="E87" s="87"/>
      <c r="F87" s="87"/>
      <c r="G87" s="7"/>
      <c r="H87" s="68"/>
      <c r="N87" s="1"/>
    </row>
    <row r="88" spans="1:14" s="3" customFormat="1" x14ac:dyDescent="0.25">
      <c r="A88" s="1"/>
      <c r="B88" s="1"/>
      <c r="C88" s="1"/>
      <c r="D88" s="1"/>
      <c r="E88" s="87"/>
      <c r="F88" s="87"/>
      <c r="G88" s="7"/>
      <c r="H88" s="68"/>
      <c r="N88" s="1"/>
    </row>
    <row r="89" spans="1:14" s="3" customFormat="1" x14ac:dyDescent="0.25">
      <c r="A89" s="1"/>
      <c r="B89" s="1"/>
      <c r="C89" s="1"/>
      <c r="D89" s="1"/>
      <c r="E89" s="87"/>
      <c r="F89" s="87"/>
      <c r="G89" s="7"/>
      <c r="H89" s="68"/>
      <c r="N89" s="1"/>
    </row>
    <row r="90" spans="1:14" s="3" customFormat="1" x14ac:dyDescent="0.25">
      <c r="A90" s="1"/>
      <c r="B90" s="1"/>
      <c r="C90" s="1"/>
      <c r="D90" s="1"/>
      <c r="E90" s="87"/>
      <c r="F90" s="87"/>
      <c r="G90" s="7"/>
      <c r="H90" s="68"/>
      <c r="N90" s="1"/>
    </row>
    <row r="91" spans="1:14" s="3" customFormat="1" x14ac:dyDescent="0.25">
      <c r="A91" s="1"/>
      <c r="B91" s="1"/>
      <c r="C91" s="1"/>
      <c r="D91" s="1"/>
      <c r="E91" s="87"/>
      <c r="F91" s="87"/>
      <c r="G91" s="7"/>
      <c r="H91" s="68"/>
      <c r="N91" s="1"/>
    </row>
    <row r="92" spans="1:14" s="3" customFormat="1" x14ac:dyDescent="0.25">
      <c r="A92" s="1"/>
      <c r="B92" s="1"/>
      <c r="C92" s="1"/>
      <c r="D92" s="1"/>
      <c r="E92" s="87"/>
      <c r="F92" s="87"/>
      <c r="G92" s="7"/>
      <c r="H92" s="68"/>
      <c r="N92" s="1"/>
    </row>
    <row r="93" spans="1:14" s="3" customFormat="1" x14ac:dyDescent="0.25">
      <c r="A93" s="1"/>
      <c r="B93" s="1"/>
      <c r="C93" s="1"/>
      <c r="D93" s="1"/>
      <c r="E93" s="87"/>
      <c r="F93" s="87"/>
      <c r="G93" s="7"/>
      <c r="H93" s="68"/>
      <c r="N93" s="1"/>
    </row>
    <row r="94" spans="1:14" s="3" customFormat="1" x14ac:dyDescent="0.25">
      <c r="A94" s="1"/>
      <c r="B94" s="1"/>
      <c r="C94" s="1"/>
      <c r="D94" s="1"/>
      <c r="E94" s="87"/>
      <c r="F94" s="87"/>
      <c r="G94" s="7"/>
      <c r="H94" s="68"/>
      <c r="N94" s="1"/>
    </row>
    <row r="95" spans="1:14" s="3" customFormat="1" x14ac:dyDescent="0.25">
      <c r="A95" s="1"/>
      <c r="B95" s="1"/>
      <c r="C95" s="1"/>
      <c r="D95" s="1"/>
      <c r="E95" s="87"/>
      <c r="F95" s="87"/>
      <c r="G95" s="7"/>
      <c r="H95" s="68"/>
      <c r="N95" s="1"/>
    </row>
    <row r="96" spans="1:14" s="3" customFormat="1" x14ac:dyDescent="0.25">
      <c r="A96" s="1"/>
      <c r="B96" s="1"/>
      <c r="C96" s="1"/>
      <c r="D96" s="1"/>
      <c r="E96" s="87"/>
      <c r="F96" s="87"/>
      <c r="G96" s="7"/>
      <c r="H96" s="68"/>
      <c r="N96" s="1"/>
    </row>
    <row r="97" spans="1:14" s="3" customFormat="1" x14ac:dyDescent="0.25">
      <c r="A97" s="1"/>
      <c r="B97" s="1"/>
      <c r="C97" s="1"/>
      <c r="D97" s="1"/>
      <c r="E97" s="87"/>
      <c r="F97" s="87"/>
      <c r="G97" s="7"/>
      <c r="H97" s="68"/>
      <c r="N97" s="1"/>
    </row>
    <row r="98" spans="1:14" s="3" customFormat="1" x14ac:dyDescent="0.25">
      <c r="A98" s="1"/>
      <c r="B98" s="1"/>
      <c r="C98" s="1"/>
      <c r="D98" s="1"/>
      <c r="E98" s="87"/>
      <c r="F98" s="87"/>
      <c r="G98" s="7"/>
      <c r="H98" s="68"/>
      <c r="N98" s="1"/>
    </row>
    <row r="99" spans="1:14" s="3" customFormat="1" x14ac:dyDescent="0.25">
      <c r="A99" s="1"/>
      <c r="B99" s="1"/>
      <c r="C99" s="1"/>
      <c r="D99" s="1"/>
      <c r="E99" s="87"/>
      <c r="F99" s="87"/>
      <c r="G99" s="7"/>
      <c r="H99" s="68"/>
      <c r="N99" s="1"/>
    </row>
    <row r="100" spans="1:14" s="3" customFormat="1" x14ac:dyDescent="0.25">
      <c r="A100" s="1"/>
      <c r="B100" s="1"/>
      <c r="C100" s="1"/>
      <c r="D100" s="1"/>
      <c r="E100" s="87"/>
      <c r="F100" s="87"/>
      <c r="G100" s="7"/>
      <c r="H100" s="68"/>
      <c r="N100" s="1"/>
    </row>
    <row r="101" spans="1:14" s="3" customFormat="1" x14ac:dyDescent="0.25">
      <c r="A101" s="1"/>
      <c r="B101" s="1"/>
      <c r="C101" s="1"/>
      <c r="D101" s="1"/>
      <c r="E101" s="87"/>
      <c r="F101" s="87"/>
      <c r="G101" s="7"/>
      <c r="H101" s="68"/>
      <c r="N101" s="1"/>
    </row>
    <row r="102" spans="1:14" s="3" customFormat="1" x14ac:dyDescent="0.25">
      <c r="A102" s="1"/>
      <c r="B102" s="1"/>
      <c r="C102" s="1"/>
      <c r="D102" s="1"/>
      <c r="E102" s="87"/>
      <c r="F102" s="87"/>
      <c r="G102" s="7"/>
      <c r="H102" s="68"/>
      <c r="N102" s="1"/>
    </row>
    <row r="103" spans="1:14" s="3" customFormat="1" x14ac:dyDescent="0.25">
      <c r="A103" s="1"/>
      <c r="B103" s="1"/>
      <c r="C103" s="1"/>
      <c r="D103" s="1"/>
      <c r="E103" s="87"/>
      <c r="F103" s="87"/>
      <c r="G103" s="7"/>
      <c r="H103" s="68"/>
      <c r="N103" s="1"/>
    </row>
    <row r="104" spans="1:14" s="3" customFormat="1" x14ac:dyDescent="0.25">
      <c r="A104" s="1"/>
      <c r="B104" s="1"/>
      <c r="C104" s="1"/>
      <c r="D104" s="1"/>
      <c r="E104" s="87"/>
      <c r="F104" s="87"/>
      <c r="G104" s="7"/>
      <c r="H104" s="68"/>
      <c r="N104" s="1"/>
    </row>
    <row r="105" spans="1:14" s="3" customFormat="1" x14ac:dyDescent="0.25">
      <c r="A105" s="1"/>
      <c r="B105" s="1"/>
      <c r="C105" s="1"/>
      <c r="D105" s="1"/>
      <c r="E105" s="87"/>
      <c r="F105" s="87"/>
      <c r="G105" s="7"/>
      <c r="H105" s="68"/>
      <c r="N105" s="1"/>
    </row>
    <row r="106" spans="1:14" s="3" customFormat="1" x14ac:dyDescent="0.25">
      <c r="A106" s="1"/>
      <c r="B106" s="1"/>
      <c r="C106" s="1"/>
      <c r="D106" s="1"/>
      <c r="E106" s="87"/>
      <c r="F106" s="87"/>
      <c r="G106" s="7"/>
      <c r="H106" s="68"/>
      <c r="N106" s="1"/>
    </row>
    <row r="107" spans="1:14" s="3" customFormat="1" x14ac:dyDescent="0.25">
      <c r="A107" s="1"/>
      <c r="B107" s="1"/>
      <c r="C107" s="1"/>
      <c r="D107" s="1"/>
      <c r="E107" s="87"/>
      <c r="F107" s="87"/>
      <c r="G107" s="7"/>
      <c r="H107" s="68"/>
      <c r="N107" s="1"/>
    </row>
    <row r="108" spans="1:14" s="3" customFormat="1" x14ac:dyDescent="0.25">
      <c r="A108" s="1"/>
      <c r="B108" s="1"/>
      <c r="C108" s="1"/>
      <c r="D108" s="1"/>
      <c r="E108" s="87"/>
      <c r="F108" s="87"/>
      <c r="G108" s="7"/>
      <c r="H108" s="68"/>
      <c r="N108" s="1"/>
    </row>
    <row r="109" spans="1:14" s="3" customFormat="1" x14ac:dyDescent="0.25">
      <c r="A109" s="1"/>
      <c r="B109" s="1"/>
      <c r="C109" s="1"/>
      <c r="D109" s="1"/>
      <c r="E109" s="87"/>
      <c r="F109" s="87"/>
      <c r="G109" s="7"/>
      <c r="H109" s="68"/>
      <c r="N109" s="1"/>
    </row>
    <row r="110" spans="1:14" s="3" customFormat="1" x14ac:dyDescent="0.25">
      <c r="A110" s="1"/>
      <c r="B110" s="1"/>
      <c r="C110" s="1"/>
      <c r="D110" s="1"/>
      <c r="E110" s="87"/>
      <c r="F110" s="87"/>
      <c r="G110" s="7"/>
      <c r="H110" s="68"/>
      <c r="N110" s="1"/>
    </row>
    <row r="111" spans="1:14" s="3" customFormat="1" x14ac:dyDescent="0.25">
      <c r="A111" s="1"/>
      <c r="B111" s="1"/>
      <c r="C111" s="1"/>
      <c r="D111" s="1"/>
      <c r="E111" s="87"/>
      <c r="F111" s="87"/>
      <c r="G111" s="7"/>
      <c r="H111" s="68"/>
      <c r="N111" s="1"/>
    </row>
    <row r="112" spans="1:14" s="3" customFormat="1" x14ac:dyDescent="0.25">
      <c r="A112" s="1"/>
      <c r="B112" s="1"/>
      <c r="C112" s="1"/>
      <c r="D112" s="1"/>
      <c r="E112" s="87"/>
      <c r="F112" s="87"/>
      <c r="G112" s="7"/>
      <c r="H112" s="68"/>
      <c r="N112" s="1"/>
    </row>
    <row r="113" spans="1:14" s="3" customFormat="1" x14ac:dyDescent="0.25">
      <c r="A113" s="1"/>
      <c r="B113" s="1"/>
      <c r="C113" s="1"/>
      <c r="D113" s="1"/>
      <c r="E113" s="87"/>
      <c r="F113" s="87"/>
      <c r="G113" s="7"/>
      <c r="H113" s="68"/>
      <c r="N113" s="1"/>
    </row>
    <row r="114" spans="1:14" s="3" customFormat="1" x14ac:dyDescent="0.25">
      <c r="A114" s="1"/>
      <c r="B114" s="1"/>
      <c r="C114" s="1"/>
      <c r="D114" s="1"/>
      <c r="E114" s="87"/>
      <c r="F114" s="87"/>
      <c r="G114" s="7"/>
      <c r="H114" s="68"/>
      <c r="N114" s="1"/>
    </row>
    <row r="115" spans="1:14" s="3" customFormat="1" x14ac:dyDescent="0.25">
      <c r="A115" s="1"/>
      <c r="B115" s="1"/>
      <c r="C115" s="1"/>
      <c r="D115" s="1"/>
      <c r="E115" s="87"/>
      <c r="F115" s="87"/>
      <c r="G115" s="7"/>
      <c r="H115" s="68"/>
      <c r="N115" s="1"/>
    </row>
    <row r="116" spans="1:14" s="3" customFormat="1" x14ac:dyDescent="0.25">
      <c r="A116" s="1"/>
      <c r="B116" s="1"/>
      <c r="C116" s="1"/>
      <c r="D116" s="1"/>
      <c r="E116" s="87"/>
      <c r="F116" s="87"/>
      <c r="G116" s="7"/>
      <c r="H116" s="68"/>
      <c r="N116" s="1"/>
    </row>
    <row r="117" spans="1:14" s="3" customFormat="1" x14ac:dyDescent="0.25">
      <c r="A117" s="1"/>
      <c r="B117" s="1"/>
      <c r="C117" s="1"/>
      <c r="D117" s="1"/>
      <c r="E117" s="87"/>
      <c r="F117" s="87"/>
      <c r="G117" s="7"/>
      <c r="H117" s="68"/>
      <c r="N117" s="1"/>
    </row>
    <row r="118" spans="1:14" s="3" customFormat="1" x14ac:dyDescent="0.25">
      <c r="A118" s="1"/>
      <c r="B118" s="1"/>
      <c r="C118" s="1"/>
      <c r="D118" s="1"/>
      <c r="E118" s="87"/>
      <c r="F118" s="87"/>
      <c r="G118" s="7"/>
      <c r="H118" s="68"/>
      <c r="N118" s="1"/>
    </row>
    <row r="119" spans="1:14" s="3" customFormat="1" x14ac:dyDescent="0.25">
      <c r="A119" s="1"/>
      <c r="B119" s="1"/>
      <c r="C119" s="1"/>
      <c r="D119" s="1"/>
      <c r="E119" s="87"/>
      <c r="F119" s="87"/>
      <c r="G119" s="7"/>
      <c r="H119" s="68"/>
      <c r="N119" s="1"/>
    </row>
    <row r="120" spans="1:14" s="3" customFormat="1" x14ac:dyDescent="0.25">
      <c r="A120" s="1"/>
      <c r="B120" s="1"/>
      <c r="C120" s="1"/>
      <c r="D120" s="1"/>
      <c r="E120" s="87"/>
      <c r="F120" s="87"/>
      <c r="G120" s="7"/>
      <c r="H120" s="68"/>
      <c r="N120" s="1"/>
    </row>
    <row r="121" spans="1:14" s="3" customFormat="1" x14ac:dyDescent="0.25">
      <c r="A121" s="1"/>
      <c r="B121" s="1"/>
      <c r="C121" s="1"/>
      <c r="D121" s="1"/>
      <c r="E121" s="87"/>
      <c r="F121" s="87"/>
      <c r="G121" s="7"/>
      <c r="H121" s="68"/>
      <c r="N121" s="1"/>
    </row>
    <row r="122" spans="1:14" s="3" customFormat="1" x14ac:dyDescent="0.25">
      <c r="A122" s="1"/>
      <c r="B122" s="1"/>
      <c r="C122" s="1"/>
      <c r="D122" s="1"/>
      <c r="E122" s="87"/>
      <c r="F122" s="87"/>
      <c r="G122" s="7"/>
      <c r="H122" s="68"/>
      <c r="N122" s="1"/>
    </row>
    <row r="123" spans="1:14" s="3" customFormat="1" x14ac:dyDescent="0.25">
      <c r="A123" s="1"/>
      <c r="B123" s="1"/>
      <c r="C123" s="1"/>
      <c r="D123" s="1"/>
      <c r="E123" s="87"/>
      <c r="F123" s="87"/>
      <c r="G123" s="7"/>
      <c r="H123" s="68"/>
      <c r="N123" s="1"/>
    </row>
    <row r="124" spans="1:14" s="3" customFormat="1" x14ac:dyDescent="0.25">
      <c r="A124" s="1"/>
      <c r="B124" s="1"/>
      <c r="C124" s="1"/>
      <c r="D124" s="1"/>
      <c r="E124" s="87"/>
      <c r="F124" s="87"/>
      <c r="G124" s="7"/>
      <c r="H124" s="68"/>
      <c r="N124" s="1"/>
    </row>
    <row r="125" spans="1:14" s="3" customFormat="1" x14ac:dyDescent="0.25">
      <c r="A125" s="1"/>
      <c r="B125" s="1"/>
      <c r="C125" s="1"/>
      <c r="D125" s="1"/>
      <c r="E125" s="87"/>
      <c r="F125" s="87"/>
      <c r="G125" s="7"/>
      <c r="H125" s="68"/>
      <c r="N125" s="1"/>
    </row>
    <row r="126" spans="1:14" s="3" customFormat="1" x14ac:dyDescent="0.25">
      <c r="A126" s="1"/>
      <c r="B126" s="1"/>
      <c r="C126" s="1"/>
      <c r="D126" s="1"/>
      <c r="E126" s="87"/>
      <c r="F126" s="87"/>
      <c r="G126" s="7"/>
      <c r="H126" s="68"/>
      <c r="N126" s="1"/>
    </row>
    <row r="127" spans="1:14" s="3" customFormat="1" x14ac:dyDescent="0.25">
      <c r="A127" s="1"/>
      <c r="B127" s="1"/>
      <c r="C127" s="1"/>
      <c r="D127" s="1"/>
      <c r="E127" s="87"/>
      <c r="F127" s="87"/>
      <c r="G127" s="7"/>
      <c r="H127" s="68"/>
      <c r="N127" s="1"/>
    </row>
    <row r="128" spans="1:14" s="3" customFormat="1" x14ac:dyDescent="0.25">
      <c r="A128" s="1"/>
      <c r="B128" s="1"/>
      <c r="C128" s="1"/>
      <c r="D128" s="1"/>
      <c r="E128" s="87"/>
      <c r="F128" s="87"/>
      <c r="G128" s="7"/>
      <c r="H128" s="68"/>
      <c r="N128" s="1"/>
    </row>
    <row r="129" spans="1:14" s="3" customFormat="1" x14ac:dyDescent="0.25">
      <c r="A129" s="1"/>
      <c r="B129" s="1"/>
      <c r="C129" s="1"/>
      <c r="D129" s="1"/>
      <c r="E129" s="87"/>
      <c r="F129" s="87"/>
      <c r="G129" s="7"/>
      <c r="H129" s="68"/>
      <c r="N129" s="1"/>
    </row>
    <row r="130" spans="1:14" s="3" customFormat="1" x14ac:dyDescent="0.25">
      <c r="A130" s="1"/>
      <c r="B130" s="1"/>
      <c r="C130" s="1"/>
      <c r="D130" s="1"/>
      <c r="E130" s="87"/>
      <c r="F130" s="87"/>
      <c r="G130" s="7"/>
      <c r="H130" s="68"/>
      <c r="N130" s="1"/>
    </row>
    <row r="131" spans="1:14" s="3" customFormat="1" x14ac:dyDescent="0.25">
      <c r="A131" s="1"/>
      <c r="B131" s="1"/>
      <c r="C131" s="1"/>
      <c r="D131" s="1"/>
      <c r="E131" s="87"/>
      <c r="F131" s="87"/>
      <c r="G131" s="7"/>
      <c r="H131" s="68"/>
      <c r="N131" s="1"/>
    </row>
    <row r="132" spans="1:14" s="3" customFormat="1" x14ac:dyDescent="0.25">
      <c r="A132" s="1"/>
      <c r="B132" s="1"/>
      <c r="C132" s="1"/>
      <c r="D132" s="1"/>
      <c r="E132" s="87"/>
      <c r="F132" s="87"/>
      <c r="G132" s="7"/>
      <c r="H132" s="68"/>
      <c r="N132" s="1"/>
    </row>
    <row r="133" spans="1:14" s="3" customFormat="1" x14ac:dyDescent="0.25">
      <c r="A133" s="1"/>
      <c r="B133" s="1"/>
      <c r="C133" s="1"/>
      <c r="D133" s="1"/>
      <c r="E133" s="87"/>
      <c r="F133" s="87"/>
      <c r="G133" s="7"/>
      <c r="H133" s="68"/>
      <c r="N133" s="1"/>
    </row>
    <row r="134" spans="1:14" s="3" customFormat="1" x14ac:dyDescent="0.25">
      <c r="A134" s="1"/>
      <c r="B134" s="1"/>
      <c r="C134" s="1"/>
      <c r="D134" s="1"/>
      <c r="E134" s="87"/>
      <c r="F134" s="87"/>
      <c r="G134" s="7"/>
      <c r="H134" s="68"/>
      <c r="N134" s="1"/>
    </row>
    <row r="135" spans="1:14" s="3" customFormat="1" x14ac:dyDescent="0.25">
      <c r="A135" s="1"/>
      <c r="B135" s="1"/>
      <c r="C135" s="1"/>
      <c r="D135" s="1"/>
      <c r="E135" s="87"/>
      <c r="F135" s="87"/>
      <c r="G135" s="7"/>
      <c r="H135" s="68"/>
      <c r="N135" s="1"/>
    </row>
    <row r="136" spans="1:14" s="3" customFormat="1" x14ac:dyDescent="0.25">
      <c r="A136" s="1"/>
      <c r="B136" s="1"/>
      <c r="C136" s="1"/>
      <c r="D136" s="1"/>
      <c r="E136" s="87"/>
      <c r="F136" s="87"/>
      <c r="G136" s="7"/>
      <c r="H136" s="68"/>
      <c r="N136" s="1"/>
    </row>
    <row r="137" spans="1:14" s="3" customFormat="1" x14ac:dyDescent="0.25">
      <c r="A137" s="1"/>
      <c r="B137" s="1"/>
      <c r="C137" s="1"/>
      <c r="D137" s="1"/>
      <c r="E137" s="87"/>
      <c r="F137" s="87"/>
      <c r="G137" s="7"/>
      <c r="H137" s="68"/>
      <c r="N137" s="1"/>
    </row>
    <row r="138" spans="1:14" s="3" customFormat="1" x14ac:dyDescent="0.25">
      <c r="A138" s="1"/>
      <c r="B138" s="1"/>
      <c r="C138" s="1"/>
      <c r="D138" s="1"/>
      <c r="E138" s="87"/>
      <c r="F138" s="87"/>
      <c r="G138" s="7"/>
      <c r="H138" s="68"/>
      <c r="N138" s="1"/>
    </row>
    <row r="139" spans="1:14" s="3" customFormat="1" x14ac:dyDescent="0.25">
      <c r="A139" s="1"/>
      <c r="B139" s="1"/>
      <c r="C139" s="1"/>
      <c r="D139" s="1"/>
      <c r="E139" s="87"/>
      <c r="F139" s="87"/>
      <c r="G139" s="7"/>
      <c r="H139" s="68"/>
      <c r="N139" s="1"/>
    </row>
    <row r="140" spans="1:14" s="3" customFormat="1" x14ac:dyDescent="0.25">
      <c r="A140" s="1"/>
      <c r="B140" s="1"/>
      <c r="C140" s="1"/>
      <c r="D140" s="1"/>
      <c r="E140" s="87"/>
      <c r="F140" s="87"/>
      <c r="G140" s="7"/>
      <c r="H140" s="68"/>
      <c r="N140" s="1"/>
    </row>
    <row r="141" spans="1:14" s="3" customFormat="1" x14ac:dyDescent="0.25">
      <c r="A141" s="1"/>
      <c r="B141" s="1"/>
      <c r="C141" s="1"/>
      <c r="D141" s="1"/>
      <c r="E141" s="87"/>
      <c r="F141" s="87"/>
      <c r="G141" s="7"/>
      <c r="H141" s="68"/>
      <c r="N141" s="1"/>
    </row>
    <row r="142" spans="1:14" s="3" customFormat="1" x14ac:dyDescent="0.25">
      <c r="A142" s="1"/>
      <c r="B142" s="1"/>
      <c r="C142" s="1"/>
      <c r="D142" s="1"/>
      <c r="E142" s="87"/>
      <c r="F142" s="87"/>
      <c r="G142" s="7"/>
      <c r="H142" s="68"/>
      <c r="N142" s="1"/>
    </row>
    <row r="143" spans="1:14" s="3" customFormat="1" x14ac:dyDescent="0.25">
      <c r="A143" s="1"/>
      <c r="B143" s="1"/>
      <c r="C143" s="1"/>
      <c r="D143" s="1"/>
      <c r="E143" s="87"/>
      <c r="F143" s="87"/>
      <c r="G143" s="7"/>
      <c r="H143" s="68"/>
      <c r="N143" s="1"/>
    </row>
    <row r="144" spans="1:14" s="3" customFormat="1" x14ac:dyDescent="0.25">
      <c r="A144" s="1"/>
      <c r="B144" s="1"/>
      <c r="C144" s="1"/>
      <c r="D144" s="1"/>
      <c r="E144" s="87"/>
      <c r="F144" s="87"/>
      <c r="G144" s="7"/>
      <c r="H144" s="68"/>
      <c r="N144" s="1"/>
    </row>
    <row r="145" spans="1:14" s="3" customFormat="1" x14ac:dyDescent="0.25">
      <c r="A145" s="1"/>
      <c r="B145" s="1"/>
      <c r="C145" s="1"/>
      <c r="D145" s="1"/>
      <c r="E145" s="87"/>
      <c r="F145" s="87"/>
      <c r="G145" s="7"/>
      <c r="H145" s="68"/>
      <c r="N145" s="1"/>
    </row>
    <row r="146" spans="1:14" s="3" customFormat="1" x14ac:dyDescent="0.25">
      <c r="A146" s="1"/>
      <c r="B146" s="1"/>
      <c r="C146" s="1"/>
      <c r="D146" s="1"/>
      <c r="E146" s="87"/>
      <c r="F146" s="87"/>
      <c r="G146" s="7"/>
      <c r="H146" s="68"/>
      <c r="N146" s="1"/>
    </row>
    <row r="147" spans="1:14" s="3" customFormat="1" x14ac:dyDescent="0.25">
      <c r="A147" s="1"/>
      <c r="B147" s="1"/>
      <c r="C147" s="1"/>
      <c r="D147" s="1"/>
      <c r="E147" s="87"/>
      <c r="F147" s="87"/>
      <c r="G147" s="7"/>
      <c r="H147" s="68"/>
      <c r="N147" s="1"/>
    </row>
    <row r="148" spans="1:14" s="3" customFormat="1" x14ac:dyDescent="0.25">
      <c r="A148" s="1"/>
      <c r="B148" s="1"/>
      <c r="C148" s="1"/>
      <c r="D148" s="1"/>
      <c r="E148" s="87"/>
      <c r="F148" s="87"/>
      <c r="G148" s="7"/>
      <c r="H148" s="68"/>
      <c r="N148" s="1"/>
    </row>
    <row r="149" spans="1:14" s="3" customFormat="1" x14ac:dyDescent="0.25">
      <c r="A149" s="1"/>
      <c r="B149" s="1"/>
      <c r="C149" s="1"/>
      <c r="D149" s="1"/>
      <c r="E149" s="87"/>
      <c r="F149" s="87"/>
      <c r="G149" s="7"/>
      <c r="H149" s="68"/>
      <c r="N149" s="1"/>
    </row>
    <row r="150" spans="1:14" s="3" customFormat="1" x14ac:dyDescent="0.25">
      <c r="A150" s="1"/>
      <c r="B150" s="1"/>
      <c r="C150" s="1"/>
      <c r="D150" s="1"/>
      <c r="E150" s="87"/>
      <c r="F150" s="87"/>
      <c r="G150" s="7"/>
      <c r="H150" s="68"/>
      <c r="N150" s="1"/>
    </row>
    <row r="151" spans="1:14" s="3" customFormat="1" x14ac:dyDescent="0.25">
      <c r="A151" s="1"/>
      <c r="B151" s="1"/>
      <c r="C151" s="1"/>
      <c r="D151" s="1"/>
      <c r="E151" s="87"/>
      <c r="F151" s="87"/>
      <c r="G151" s="7"/>
      <c r="H151" s="68"/>
      <c r="N151" s="1"/>
    </row>
    <row r="152" spans="1:14" s="3" customFormat="1" x14ac:dyDescent="0.25">
      <c r="A152" s="1"/>
      <c r="B152" s="1"/>
      <c r="C152" s="1"/>
      <c r="D152" s="1"/>
      <c r="E152" s="87"/>
      <c r="F152" s="87"/>
      <c r="G152" s="7"/>
      <c r="H152" s="68"/>
      <c r="N152" s="1"/>
    </row>
    <row r="153" spans="1:14" s="3" customFormat="1" x14ac:dyDescent="0.25">
      <c r="A153" s="1"/>
      <c r="B153" s="1"/>
      <c r="C153" s="1"/>
      <c r="D153" s="1"/>
      <c r="E153" s="87"/>
      <c r="F153" s="87"/>
      <c r="G153" s="7"/>
      <c r="H153" s="68"/>
      <c r="N153" s="1"/>
    </row>
    <row r="154" spans="1:14" s="3" customFormat="1" x14ac:dyDescent="0.25">
      <c r="A154" s="1"/>
      <c r="B154" s="1"/>
      <c r="C154" s="1"/>
      <c r="D154" s="1"/>
      <c r="E154" s="87"/>
      <c r="F154" s="87"/>
      <c r="G154" s="7"/>
      <c r="H154" s="68"/>
      <c r="N154" s="1"/>
    </row>
    <row r="155" spans="1:14" s="3" customFormat="1" x14ac:dyDescent="0.25">
      <c r="A155" s="1"/>
      <c r="B155" s="1"/>
      <c r="C155" s="1"/>
      <c r="D155" s="1"/>
      <c r="E155" s="87"/>
      <c r="F155" s="87"/>
      <c r="G155" s="7"/>
      <c r="H155" s="68"/>
      <c r="N155" s="1"/>
    </row>
    <row r="156" spans="1:14" s="3" customFormat="1" x14ac:dyDescent="0.25">
      <c r="A156" s="1"/>
      <c r="B156" s="1"/>
      <c r="C156" s="1"/>
      <c r="D156" s="1"/>
      <c r="E156" s="87"/>
      <c r="F156" s="87"/>
      <c r="G156" s="7"/>
      <c r="H156" s="68"/>
      <c r="N156" s="1"/>
    </row>
    <row r="157" spans="1:14" s="3" customFormat="1" x14ac:dyDescent="0.25">
      <c r="A157" s="1"/>
      <c r="B157" s="1"/>
      <c r="C157" s="1"/>
      <c r="D157" s="1"/>
      <c r="E157" s="87"/>
      <c r="F157" s="87"/>
      <c r="G157" s="7"/>
      <c r="H157" s="68"/>
      <c r="N157" s="1"/>
    </row>
    <row r="158" spans="1:14" s="3" customFormat="1" x14ac:dyDescent="0.25">
      <c r="A158" s="1"/>
      <c r="B158" s="1"/>
      <c r="C158" s="1"/>
      <c r="D158" s="1"/>
      <c r="E158" s="87"/>
      <c r="F158" s="87"/>
      <c r="G158" s="7"/>
      <c r="H158" s="68"/>
      <c r="N158" s="1"/>
    </row>
    <row r="159" spans="1:14" s="3" customFormat="1" x14ac:dyDescent="0.25">
      <c r="A159" s="1"/>
      <c r="B159" s="1"/>
      <c r="C159" s="1"/>
      <c r="D159" s="1"/>
      <c r="E159" s="87"/>
      <c r="F159" s="87"/>
      <c r="G159" s="7"/>
      <c r="H159" s="68"/>
      <c r="N159" s="1"/>
    </row>
    <row r="160" spans="1:14" s="3" customFormat="1" x14ac:dyDescent="0.25">
      <c r="A160" s="1"/>
      <c r="B160" s="1"/>
      <c r="C160" s="1"/>
      <c r="D160" s="1"/>
      <c r="E160" s="87"/>
      <c r="F160" s="87"/>
      <c r="G160" s="7"/>
      <c r="H160" s="68"/>
      <c r="N160" s="1"/>
    </row>
    <row r="161" spans="1:14" s="3" customFormat="1" x14ac:dyDescent="0.25">
      <c r="A161" s="1"/>
      <c r="B161" s="1"/>
      <c r="C161" s="1"/>
      <c r="D161" s="1"/>
      <c r="E161" s="87"/>
      <c r="F161" s="87"/>
      <c r="G161" s="7"/>
      <c r="H161" s="68"/>
      <c r="N161" s="1"/>
    </row>
    <row r="162" spans="1:14" s="3" customFormat="1" x14ac:dyDescent="0.25">
      <c r="A162" s="1"/>
      <c r="B162" s="1"/>
      <c r="C162" s="1"/>
      <c r="D162" s="1"/>
      <c r="E162" s="87"/>
      <c r="F162" s="87"/>
      <c r="G162" s="7"/>
      <c r="H162" s="68"/>
      <c r="N162" s="1"/>
    </row>
    <row r="163" spans="1:14" s="3" customFormat="1" x14ac:dyDescent="0.25">
      <c r="A163" s="1"/>
      <c r="B163" s="1"/>
      <c r="C163" s="1"/>
      <c r="D163" s="1"/>
      <c r="E163" s="87"/>
      <c r="F163" s="87"/>
      <c r="G163" s="7"/>
      <c r="H163" s="7"/>
      <c r="N163" s="1"/>
    </row>
    <row r="164" spans="1:14" s="3" customFormat="1" x14ac:dyDescent="0.25">
      <c r="A164" s="1"/>
      <c r="B164" s="1"/>
      <c r="C164" s="1"/>
      <c r="D164" s="1"/>
      <c r="E164" s="87"/>
      <c r="F164" s="87"/>
      <c r="G164" s="7"/>
      <c r="H164" s="7"/>
      <c r="N164" s="1"/>
    </row>
    <row r="165" spans="1:14" s="3" customFormat="1" x14ac:dyDescent="0.25">
      <c r="A165" s="1"/>
      <c r="B165" s="1"/>
      <c r="C165" s="1"/>
      <c r="D165" s="1"/>
      <c r="E165" s="87"/>
      <c r="F165" s="87"/>
      <c r="G165" s="7"/>
      <c r="H165" s="7"/>
      <c r="N165" s="1"/>
    </row>
    <row r="166" spans="1:14" s="3" customFormat="1" x14ac:dyDescent="0.25">
      <c r="A166" s="1"/>
      <c r="B166" s="1"/>
      <c r="C166" s="1"/>
      <c r="D166" s="1"/>
      <c r="E166" s="87"/>
      <c r="F166" s="87"/>
      <c r="G166" s="7"/>
      <c r="H166" s="7"/>
      <c r="N166" s="1"/>
    </row>
    <row r="167" spans="1:14" s="3" customFormat="1" x14ac:dyDescent="0.25">
      <c r="A167" s="1"/>
      <c r="B167" s="1"/>
      <c r="C167" s="1"/>
      <c r="D167" s="1"/>
      <c r="E167" s="87"/>
      <c r="F167" s="87"/>
      <c r="G167" s="7"/>
      <c r="H167" s="7"/>
      <c r="N167" s="1"/>
    </row>
    <row r="168" spans="1:14" s="3" customFormat="1" x14ac:dyDescent="0.25">
      <c r="A168" s="1"/>
      <c r="B168" s="1"/>
      <c r="C168" s="1"/>
      <c r="D168" s="1"/>
      <c r="E168" s="87"/>
      <c r="F168" s="87"/>
      <c r="G168" s="7"/>
      <c r="H168" s="7"/>
      <c r="N168" s="1"/>
    </row>
    <row r="169" spans="1:14" s="3" customFormat="1" x14ac:dyDescent="0.25">
      <c r="A169" s="1"/>
      <c r="B169" s="1"/>
      <c r="C169" s="1"/>
      <c r="D169" s="1"/>
      <c r="E169" s="87"/>
      <c r="F169" s="87"/>
      <c r="G169" s="7"/>
      <c r="H169" s="7"/>
      <c r="N169" s="1"/>
    </row>
    <row r="170" spans="1:14" s="3" customFormat="1" x14ac:dyDescent="0.25">
      <c r="A170" s="1"/>
      <c r="B170" s="1"/>
      <c r="C170" s="1"/>
      <c r="D170" s="1"/>
      <c r="E170" s="87"/>
      <c r="F170" s="87"/>
      <c r="G170" s="7"/>
      <c r="H170" s="7"/>
      <c r="N170" s="1"/>
    </row>
    <row r="171" spans="1:14" s="3" customFormat="1" x14ac:dyDescent="0.25">
      <c r="A171" s="1"/>
      <c r="B171" s="1"/>
      <c r="C171" s="1"/>
      <c r="D171" s="1"/>
      <c r="E171" s="87"/>
      <c r="F171" s="87"/>
      <c r="G171" s="7"/>
      <c r="H171" s="7"/>
      <c r="N171" s="1"/>
    </row>
    <row r="172" spans="1:14" s="3" customFormat="1" x14ac:dyDescent="0.25">
      <c r="A172" s="1"/>
      <c r="B172" s="1"/>
      <c r="C172" s="1"/>
      <c r="D172" s="1"/>
      <c r="E172" s="87"/>
      <c r="F172" s="87"/>
      <c r="G172" s="7"/>
      <c r="H172" s="7"/>
      <c r="N172" s="1"/>
    </row>
    <row r="173" spans="1:14" s="3" customFormat="1" x14ac:dyDescent="0.25">
      <c r="A173" s="1"/>
      <c r="B173" s="1"/>
      <c r="C173" s="1"/>
      <c r="D173" s="1"/>
      <c r="E173" s="87"/>
      <c r="F173" s="87"/>
      <c r="G173" s="7"/>
      <c r="H173" s="7"/>
      <c r="N173" s="1"/>
    </row>
    <row r="174" spans="1:14" s="3" customFormat="1" x14ac:dyDescent="0.25">
      <c r="A174" s="1"/>
      <c r="B174" s="1"/>
      <c r="C174" s="1"/>
      <c r="D174" s="1"/>
      <c r="E174" s="87"/>
      <c r="F174" s="87"/>
      <c r="G174" s="7"/>
      <c r="H174" s="7"/>
      <c r="N174" s="1"/>
    </row>
    <row r="175" spans="1:14" s="3" customFormat="1" x14ac:dyDescent="0.25">
      <c r="A175" s="1"/>
      <c r="B175" s="1"/>
      <c r="C175" s="1"/>
      <c r="D175" s="1"/>
      <c r="E175" s="87"/>
      <c r="F175" s="87"/>
      <c r="G175" s="7"/>
      <c r="H175" s="7"/>
      <c r="N175" s="1"/>
    </row>
    <row r="176" spans="1:14" s="3" customFormat="1" x14ac:dyDescent="0.25">
      <c r="A176" s="1"/>
      <c r="B176" s="1"/>
      <c r="C176" s="1"/>
      <c r="D176" s="1"/>
      <c r="E176" s="87"/>
      <c r="F176" s="87"/>
      <c r="G176" s="7"/>
      <c r="H176" s="7"/>
      <c r="N176" s="1"/>
    </row>
    <row r="177" spans="1:14" s="3" customFormat="1" x14ac:dyDescent="0.25">
      <c r="A177" s="1"/>
      <c r="B177" s="1"/>
      <c r="C177" s="1"/>
      <c r="D177" s="1"/>
      <c r="E177" s="87"/>
      <c r="F177" s="87"/>
      <c r="G177" s="7"/>
      <c r="H177" s="7"/>
      <c r="N177" s="1"/>
    </row>
    <row r="178" spans="1:14" s="3" customFormat="1" x14ac:dyDescent="0.25">
      <c r="A178" s="1"/>
      <c r="B178" s="1"/>
      <c r="C178" s="1"/>
      <c r="D178" s="1"/>
      <c r="E178" s="87"/>
      <c r="F178" s="87"/>
      <c r="G178" s="7"/>
      <c r="H178" s="7"/>
      <c r="N178" s="1"/>
    </row>
    <row r="179" spans="1:14" s="3" customFormat="1" x14ac:dyDescent="0.25">
      <c r="A179" s="1"/>
      <c r="B179" s="1"/>
      <c r="C179" s="1"/>
      <c r="D179" s="1"/>
      <c r="E179" s="87"/>
      <c r="F179" s="87"/>
      <c r="G179" s="7"/>
      <c r="H179" s="7"/>
      <c r="N179" s="1"/>
    </row>
    <row r="180" spans="1:14" s="3" customFormat="1" x14ac:dyDescent="0.25">
      <c r="A180" s="1"/>
      <c r="B180" s="1"/>
      <c r="C180" s="1"/>
      <c r="D180" s="1"/>
      <c r="E180" s="87"/>
      <c r="F180" s="87"/>
      <c r="G180" s="7"/>
      <c r="H180" s="7"/>
      <c r="N180" s="1"/>
    </row>
    <row r="181" spans="1:14" s="3" customFormat="1" x14ac:dyDescent="0.25">
      <c r="A181" s="1"/>
      <c r="B181" s="1"/>
      <c r="C181" s="1"/>
      <c r="D181" s="1"/>
      <c r="E181" s="87"/>
      <c r="F181" s="87"/>
      <c r="G181" s="7"/>
      <c r="H181" s="7"/>
      <c r="N181" s="1"/>
    </row>
    <row r="182" spans="1:14" s="3" customFormat="1" x14ac:dyDescent="0.25">
      <c r="A182" s="1"/>
      <c r="B182" s="1"/>
      <c r="C182" s="1"/>
      <c r="D182" s="1"/>
      <c r="E182" s="87"/>
      <c r="F182" s="87"/>
      <c r="G182" s="7"/>
      <c r="H182" s="7"/>
      <c r="N182" s="1"/>
    </row>
    <row r="183" spans="1:14" s="3" customFormat="1" x14ac:dyDescent="0.25">
      <c r="A183" s="1"/>
      <c r="B183" s="1"/>
      <c r="C183" s="1"/>
      <c r="D183" s="1"/>
      <c r="E183" s="87"/>
      <c r="F183" s="87"/>
      <c r="G183" s="7"/>
      <c r="H183" s="7"/>
      <c r="N183" s="1"/>
    </row>
    <row r="184" spans="1:14" s="3" customFormat="1" x14ac:dyDescent="0.25">
      <c r="A184" s="1"/>
      <c r="B184" s="1"/>
      <c r="C184" s="1"/>
      <c r="D184" s="1"/>
      <c r="E184" s="87"/>
      <c r="F184" s="87"/>
      <c r="G184" s="7"/>
      <c r="H184" s="7"/>
      <c r="N184" s="1"/>
    </row>
    <row r="185" spans="1:14" s="3" customFormat="1" x14ac:dyDescent="0.25">
      <c r="A185" s="1"/>
      <c r="B185" s="1"/>
      <c r="C185" s="1"/>
      <c r="D185" s="1"/>
      <c r="E185" s="87"/>
      <c r="F185" s="87"/>
      <c r="G185" s="7"/>
      <c r="H185" s="7"/>
      <c r="N185" s="1"/>
    </row>
    <row r="186" spans="1:14" s="3" customFormat="1" x14ac:dyDescent="0.25">
      <c r="A186" s="1"/>
      <c r="B186" s="1"/>
      <c r="C186" s="1"/>
      <c r="D186" s="1"/>
      <c r="E186" s="87"/>
      <c r="F186" s="87"/>
      <c r="G186" s="7"/>
      <c r="H186" s="7"/>
      <c r="N186" s="1"/>
    </row>
    <row r="187" spans="1:14" s="3" customFormat="1" x14ac:dyDescent="0.25">
      <c r="A187" s="1"/>
      <c r="B187" s="1"/>
      <c r="C187" s="1"/>
      <c r="D187" s="1"/>
      <c r="E187" s="87"/>
      <c r="F187" s="87"/>
      <c r="G187" s="7"/>
      <c r="H187" s="7"/>
      <c r="N187" s="1"/>
    </row>
    <row r="188" spans="1:14" s="3" customFormat="1" x14ac:dyDescent="0.25">
      <c r="A188" s="1"/>
      <c r="B188" s="1"/>
      <c r="C188" s="1"/>
      <c r="D188" s="1"/>
      <c r="E188" s="87"/>
      <c r="F188" s="87"/>
      <c r="G188" s="7"/>
      <c r="H188" s="7"/>
      <c r="N188" s="1"/>
    </row>
    <row r="189" spans="1:14" s="3" customFormat="1" x14ac:dyDescent="0.25">
      <c r="A189" s="1"/>
      <c r="B189" s="1"/>
      <c r="C189" s="1"/>
      <c r="D189" s="1"/>
      <c r="E189" s="87"/>
      <c r="F189" s="87"/>
      <c r="G189" s="7"/>
      <c r="H189" s="7"/>
      <c r="N189" s="1"/>
    </row>
    <row r="190" spans="1:14" s="3" customFormat="1" x14ac:dyDescent="0.25">
      <c r="A190" s="1"/>
      <c r="B190" s="1"/>
      <c r="C190" s="1"/>
      <c r="D190" s="1"/>
      <c r="E190" s="87"/>
      <c r="F190" s="87"/>
      <c r="G190" s="7"/>
      <c r="H190" s="7"/>
      <c r="N190" s="1"/>
    </row>
    <row r="191" spans="1:14" s="3" customFormat="1" x14ac:dyDescent="0.25">
      <c r="A191" s="1"/>
      <c r="B191" s="1"/>
      <c r="C191" s="1"/>
      <c r="D191" s="1"/>
      <c r="E191" s="87"/>
      <c r="F191" s="87"/>
      <c r="G191" s="7"/>
      <c r="H191" s="7"/>
      <c r="N191" s="1"/>
    </row>
    <row r="192" spans="1:14" s="3" customFormat="1" x14ac:dyDescent="0.25">
      <c r="A192" s="1"/>
      <c r="B192" s="1"/>
      <c r="C192" s="1"/>
      <c r="D192" s="1"/>
      <c r="E192" s="87"/>
      <c r="F192" s="87"/>
      <c r="G192" s="7"/>
      <c r="H192" s="7"/>
      <c r="N192" s="1"/>
    </row>
    <row r="193" spans="1:14" s="3" customFormat="1" x14ac:dyDescent="0.25">
      <c r="A193" s="1"/>
      <c r="B193" s="1"/>
      <c r="C193" s="1"/>
      <c r="D193" s="1"/>
      <c r="E193" s="87"/>
      <c r="F193" s="87"/>
      <c r="G193" s="7"/>
      <c r="H193" s="7"/>
      <c r="N193" s="1"/>
    </row>
    <row r="194" spans="1:14" s="3" customFormat="1" x14ac:dyDescent="0.25">
      <c r="A194" s="1"/>
      <c r="B194" s="1"/>
      <c r="C194" s="1"/>
      <c r="D194" s="1"/>
      <c r="E194" s="87"/>
      <c r="F194" s="87"/>
      <c r="G194" s="7"/>
      <c r="H194" s="7"/>
      <c r="N194" s="1"/>
    </row>
    <row r="195" spans="1:14" s="3" customFormat="1" x14ac:dyDescent="0.25">
      <c r="A195" s="1"/>
      <c r="B195" s="1"/>
      <c r="C195" s="1"/>
      <c r="D195" s="1"/>
      <c r="E195" s="87"/>
      <c r="F195" s="87"/>
      <c r="G195" s="7"/>
      <c r="H195" s="7"/>
      <c r="N195" s="1"/>
    </row>
    <row r="196" spans="1:14" s="3" customFormat="1" x14ac:dyDescent="0.25">
      <c r="A196" s="1"/>
      <c r="B196" s="1"/>
      <c r="C196" s="1"/>
      <c r="D196" s="1"/>
      <c r="E196" s="87"/>
      <c r="F196" s="87"/>
      <c r="G196" s="7"/>
      <c r="H196" s="7"/>
      <c r="N196" s="1"/>
    </row>
    <row r="197" spans="1:14" s="3" customFormat="1" x14ac:dyDescent="0.25">
      <c r="A197" s="1"/>
      <c r="B197" s="1"/>
      <c r="C197" s="1"/>
      <c r="D197" s="1"/>
      <c r="E197" s="87"/>
      <c r="F197" s="87"/>
      <c r="G197" s="7"/>
      <c r="H197" s="7"/>
      <c r="N197" s="1"/>
    </row>
    <row r="198" spans="1:14" s="3" customFormat="1" x14ac:dyDescent="0.25">
      <c r="A198" s="1"/>
      <c r="B198" s="1"/>
      <c r="C198" s="1"/>
      <c r="D198" s="1"/>
      <c r="E198" s="87"/>
      <c r="F198" s="87"/>
      <c r="G198" s="7"/>
      <c r="H198" s="7"/>
      <c r="N198" s="1"/>
    </row>
    <row r="199" spans="1:14" s="3" customFormat="1" x14ac:dyDescent="0.25">
      <c r="A199" s="1"/>
      <c r="B199" s="1"/>
      <c r="C199" s="1"/>
      <c r="D199" s="1"/>
      <c r="E199" s="87"/>
      <c r="F199" s="87"/>
      <c r="G199" s="7"/>
      <c r="H199" s="7"/>
      <c r="N199" s="1"/>
    </row>
    <row r="200" spans="1:14" s="3" customFormat="1" x14ac:dyDescent="0.25">
      <c r="A200" s="1"/>
      <c r="B200" s="1"/>
      <c r="C200" s="1"/>
      <c r="D200" s="1"/>
      <c r="E200" s="87"/>
      <c r="F200" s="87"/>
      <c r="G200" s="7"/>
      <c r="H200" s="7"/>
      <c r="N200" s="1"/>
    </row>
    <row r="201" spans="1:14" s="3" customFormat="1" x14ac:dyDescent="0.25">
      <c r="A201" s="1"/>
      <c r="B201" s="1"/>
      <c r="C201" s="1"/>
      <c r="D201" s="1"/>
      <c r="E201" s="87"/>
      <c r="F201" s="87"/>
      <c r="G201" s="7"/>
      <c r="H201" s="7"/>
      <c r="N201" s="1"/>
    </row>
    <row r="202" spans="1:14" s="3" customFormat="1" x14ac:dyDescent="0.25">
      <c r="A202" s="1"/>
      <c r="B202" s="1"/>
      <c r="C202" s="1"/>
      <c r="D202" s="1"/>
      <c r="E202" s="87"/>
      <c r="F202" s="87"/>
      <c r="G202" s="7"/>
      <c r="H202" s="7"/>
      <c r="N202" s="1"/>
    </row>
    <row r="203" spans="1:14" s="3" customFormat="1" x14ac:dyDescent="0.25">
      <c r="A203" s="1"/>
      <c r="B203" s="1"/>
      <c r="C203" s="1"/>
      <c r="D203" s="1"/>
      <c r="E203" s="87"/>
      <c r="F203" s="87"/>
      <c r="G203" s="7"/>
      <c r="H203" s="7"/>
      <c r="N203" s="1"/>
    </row>
    <row r="204" spans="1:14" s="3" customFormat="1" x14ac:dyDescent="0.25">
      <c r="A204" s="1"/>
      <c r="B204" s="1"/>
      <c r="C204" s="1"/>
      <c r="D204" s="1"/>
      <c r="E204" s="87"/>
      <c r="F204" s="87"/>
      <c r="G204" s="7"/>
      <c r="H204" s="7"/>
      <c r="N204" s="1"/>
    </row>
    <row r="205" spans="1:14" s="3" customFormat="1" x14ac:dyDescent="0.25">
      <c r="A205" s="1"/>
      <c r="B205" s="1"/>
      <c r="C205" s="1"/>
      <c r="D205" s="1"/>
      <c r="E205" s="87"/>
      <c r="F205" s="87"/>
      <c r="G205" s="7"/>
      <c r="H205" s="7"/>
      <c r="N205" s="1"/>
    </row>
    <row r="206" spans="1:14" s="3" customFormat="1" x14ac:dyDescent="0.25">
      <c r="A206" s="1"/>
      <c r="B206" s="1"/>
      <c r="C206" s="1"/>
      <c r="D206" s="1"/>
      <c r="E206" s="87"/>
      <c r="F206" s="87"/>
      <c r="G206" s="7"/>
      <c r="H206" s="7"/>
      <c r="N206" s="1"/>
    </row>
    <row r="207" spans="1:14" s="3" customFormat="1" x14ac:dyDescent="0.25">
      <c r="A207" s="1"/>
      <c r="B207" s="1"/>
      <c r="C207" s="1"/>
      <c r="D207" s="1"/>
      <c r="E207" s="87"/>
      <c r="F207" s="87"/>
      <c r="G207" s="7"/>
      <c r="H207" s="7"/>
      <c r="N207" s="1"/>
    </row>
    <row r="208" spans="1:14" s="3" customFormat="1" x14ac:dyDescent="0.25">
      <c r="A208" s="1"/>
      <c r="B208" s="1"/>
      <c r="C208" s="1"/>
      <c r="D208" s="1"/>
      <c r="E208" s="87"/>
      <c r="F208" s="87"/>
      <c r="G208" s="7"/>
      <c r="H208" s="7"/>
      <c r="N208" s="1"/>
    </row>
    <row r="209" spans="1:14" s="3" customFormat="1" x14ac:dyDescent="0.25">
      <c r="A209" s="1"/>
      <c r="B209" s="1"/>
      <c r="C209" s="1"/>
      <c r="D209" s="1"/>
      <c r="E209" s="87"/>
      <c r="F209" s="87"/>
      <c r="G209" s="7"/>
      <c r="H209" s="7"/>
      <c r="N209" s="1"/>
    </row>
    <row r="210" spans="1:14" s="3" customFormat="1" x14ac:dyDescent="0.25">
      <c r="A210" s="1"/>
      <c r="B210" s="1"/>
      <c r="C210" s="1"/>
      <c r="D210" s="1"/>
      <c r="E210" s="87"/>
      <c r="F210" s="87"/>
      <c r="G210" s="7"/>
      <c r="H210" s="7"/>
      <c r="N210" s="1"/>
    </row>
    <row r="211" spans="1:14" s="3" customFormat="1" x14ac:dyDescent="0.25">
      <c r="A211" s="1"/>
      <c r="B211" s="1"/>
      <c r="C211" s="1"/>
      <c r="D211" s="1"/>
      <c r="E211" s="87"/>
      <c r="F211" s="87"/>
      <c r="G211" s="7"/>
      <c r="H211" s="7"/>
      <c r="N211" s="1"/>
    </row>
    <row r="212" spans="1:14" s="3" customFormat="1" x14ac:dyDescent="0.25">
      <c r="A212" s="1"/>
      <c r="B212" s="1"/>
      <c r="C212" s="1"/>
      <c r="D212" s="1"/>
      <c r="E212" s="87"/>
      <c r="F212" s="87"/>
      <c r="G212" s="7"/>
      <c r="H212" s="7"/>
      <c r="N212" s="1"/>
    </row>
    <row r="213" spans="1:14" s="3" customFormat="1" x14ac:dyDescent="0.25">
      <c r="A213" s="1"/>
      <c r="B213" s="1"/>
      <c r="C213" s="1"/>
      <c r="D213" s="1"/>
      <c r="E213" s="87"/>
      <c r="F213" s="87"/>
      <c r="G213" s="7"/>
      <c r="H213" s="7"/>
      <c r="N213" s="1"/>
    </row>
    <row r="214" spans="1:14" s="3" customFormat="1" x14ac:dyDescent="0.25">
      <c r="A214" s="1"/>
      <c r="B214" s="1"/>
      <c r="C214" s="1"/>
      <c r="D214" s="1"/>
      <c r="E214" s="87"/>
      <c r="F214" s="87"/>
      <c r="G214" s="7"/>
      <c r="H214" s="7"/>
      <c r="N214" s="1"/>
    </row>
    <row r="215" spans="1:14" s="3" customFormat="1" x14ac:dyDescent="0.25">
      <c r="A215" s="1"/>
      <c r="B215" s="1"/>
      <c r="C215" s="1"/>
      <c r="D215" s="1"/>
      <c r="E215" s="87"/>
      <c r="F215" s="87"/>
      <c r="G215" s="7"/>
      <c r="H215" s="7"/>
      <c r="N215" s="1"/>
    </row>
    <row r="216" spans="1:14" s="3" customFormat="1" x14ac:dyDescent="0.25">
      <c r="A216" s="1"/>
      <c r="B216" s="1"/>
      <c r="C216" s="1"/>
      <c r="D216" s="1"/>
      <c r="E216" s="87"/>
      <c r="F216" s="87"/>
      <c r="G216" s="7"/>
      <c r="H216" s="7"/>
      <c r="N216" s="1"/>
    </row>
    <row r="217" spans="1:14" s="3" customFormat="1" x14ac:dyDescent="0.25">
      <c r="A217" s="1"/>
      <c r="B217" s="1"/>
      <c r="C217" s="1"/>
      <c r="D217" s="1"/>
      <c r="E217" s="87"/>
      <c r="F217" s="87"/>
      <c r="G217" s="7"/>
      <c r="H217" s="7"/>
      <c r="N217" s="1"/>
    </row>
    <row r="218" spans="1:14" s="3" customFormat="1" x14ac:dyDescent="0.25">
      <c r="A218" s="1"/>
      <c r="B218" s="1"/>
      <c r="C218" s="1"/>
      <c r="D218" s="1"/>
      <c r="E218" s="87"/>
      <c r="F218" s="87"/>
      <c r="G218" s="7"/>
      <c r="H218" s="7"/>
      <c r="N218" s="1"/>
    </row>
    <row r="219" spans="1:14" s="3" customFormat="1" x14ac:dyDescent="0.25">
      <c r="A219" s="1"/>
      <c r="B219" s="1"/>
      <c r="C219" s="1"/>
      <c r="D219" s="1"/>
      <c r="E219" s="87"/>
      <c r="F219" s="87"/>
      <c r="G219" s="7"/>
      <c r="H219" s="7"/>
      <c r="N219" s="1"/>
    </row>
    <row r="220" spans="1:14" s="3" customFormat="1" x14ac:dyDescent="0.25">
      <c r="A220" s="1"/>
      <c r="B220" s="1"/>
      <c r="C220" s="1"/>
      <c r="D220" s="1"/>
      <c r="E220" s="87"/>
      <c r="F220" s="87"/>
      <c r="G220" s="7"/>
      <c r="H220" s="7"/>
      <c r="N220" s="1"/>
    </row>
    <row r="221" spans="1:14" s="3" customFormat="1" x14ac:dyDescent="0.25">
      <c r="A221" s="1"/>
      <c r="B221" s="1"/>
      <c r="C221" s="1"/>
      <c r="D221" s="1"/>
      <c r="E221" s="87"/>
      <c r="F221" s="87"/>
      <c r="G221" s="7"/>
      <c r="H221" s="7"/>
      <c r="N221" s="1"/>
    </row>
    <row r="222" spans="1:14" s="3" customFormat="1" x14ac:dyDescent="0.25">
      <c r="A222" s="1"/>
      <c r="B222" s="1"/>
      <c r="C222" s="1"/>
      <c r="D222" s="1"/>
      <c r="E222" s="87"/>
      <c r="F222" s="87"/>
      <c r="G222" s="7"/>
      <c r="H222" s="7"/>
      <c r="N222" s="1"/>
    </row>
    <row r="223" spans="1:14" s="3" customFormat="1" x14ac:dyDescent="0.25">
      <c r="A223" s="1"/>
      <c r="B223" s="1"/>
      <c r="C223" s="1"/>
      <c r="D223" s="1"/>
      <c r="E223" s="87"/>
      <c r="F223" s="87"/>
      <c r="G223" s="7"/>
      <c r="H223" s="7"/>
      <c r="N223" s="1"/>
    </row>
    <row r="224" spans="1:14" s="3" customFormat="1" x14ac:dyDescent="0.25">
      <c r="A224" s="1"/>
      <c r="B224" s="1"/>
      <c r="C224" s="1"/>
      <c r="D224" s="1"/>
      <c r="E224" s="87"/>
      <c r="F224" s="87"/>
      <c r="G224" s="7"/>
      <c r="H224" s="7"/>
      <c r="N224" s="1"/>
    </row>
    <row r="225" spans="1:14" s="3" customFormat="1" x14ac:dyDescent="0.25">
      <c r="A225" s="1"/>
      <c r="B225" s="1"/>
      <c r="C225" s="1"/>
      <c r="D225" s="1"/>
      <c r="E225" s="87"/>
      <c r="F225" s="87"/>
      <c r="G225" s="7"/>
      <c r="H225" s="7"/>
      <c r="N225" s="1"/>
    </row>
    <row r="226" spans="1:14" s="3" customFormat="1" x14ac:dyDescent="0.25">
      <c r="A226" s="1"/>
      <c r="B226" s="1"/>
      <c r="C226" s="1"/>
      <c r="D226" s="1"/>
      <c r="E226" s="87"/>
      <c r="F226" s="87"/>
      <c r="G226" s="7"/>
      <c r="H226" s="7"/>
      <c r="N226" s="1"/>
    </row>
    <row r="227" spans="1:14" s="3" customFormat="1" x14ac:dyDescent="0.25">
      <c r="A227" s="1"/>
      <c r="B227" s="1"/>
      <c r="C227" s="1"/>
      <c r="D227" s="1"/>
      <c r="E227" s="87"/>
      <c r="F227" s="87"/>
      <c r="G227" s="7"/>
      <c r="H227" s="7"/>
      <c r="N227" s="1"/>
    </row>
    <row r="228" spans="1:14" s="3" customFormat="1" x14ac:dyDescent="0.25">
      <c r="A228" s="1"/>
      <c r="B228" s="1"/>
      <c r="C228" s="1"/>
      <c r="D228" s="1"/>
      <c r="E228" s="87"/>
      <c r="F228" s="87"/>
      <c r="G228" s="7"/>
      <c r="H228" s="7"/>
      <c r="N228" s="1"/>
    </row>
    <row r="229" spans="1:14" s="3" customFormat="1" x14ac:dyDescent="0.25">
      <c r="A229" s="1"/>
      <c r="B229" s="1"/>
      <c r="C229" s="1"/>
      <c r="D229" s="1"/>
      <c r="E229" s="87"/>
      <c r="F229" s="87"/>
      <c r="G229" s="7"/>
      <c r="H229" s="7"/>
      <c r="N229" s="1"/>
    </row>
    <row r="230" spans="1:14" s="3" customFormat="1" x14ac:dyDescent="0.25">
      <c r="A230" s="1"/>
      <c r="B230" s="1"/>
      <c r="C230" s="1"/>
      <c r="D230" s="1"/>
      <c r="E230" s="87"/>
      <c r="F230" s="87"/>
      <c r="G230" s="7"/>
      <c r="H230" s="7"/>
      <c r="N230" s="1"/>
    </row>
    <row r="231" spans="1:14" s="3" customFormat="1" x14ac:dyDescent="0.25">
      <c r="A231" s="1"/>
      <c r="B231" s="1"/>
      <c r="C231" s="1"/>
      <c r="D231" s="1"/>
      <c r="E231" s="87"/>
      <c r="F231" s="87"/>
      <c r="G231" s="7"/>
      <c r="H231" s="7"/>
      <c r="N231" s="1"/>
    </row>
    <row r="232" spans="1:14" s="3" customFormat="1" x14ac:dyDescent="0.25">
      <c r="A232" s="1"/>
      <c r="B232" s="1"/>
      <c r="C232" s="1"/>
      <c r="D232" s="1"/>
      <c r="E232" s="87"/>
      <c r="F232" s="87"/>
      <c r="G232" s="7"/>
      <c r="H232" s="7"/>
      <c r="N232" s="1"/>
    </row>
    <row r="233" spans="1:14" s="3" customFormat="1" x14ac:dyDescent="0.25">
      <c r="A233" s="1"/>
      <c r="B233" s="1"/>
      <c r="C233" s="1"/>
      <c r="D233" s="1"/>
      <c r="E233" s="87"/>
      <c r="F233" s="87"/>
      <c r="G233" s="7"/>
      <c r="H233" s="7"/>
      <c r="N233" s="1"/>
    </row>
    <row r="234" spans="1:14" s="3" customFormat="1" x14ac:dyDescent="0.25">
      <c r="A234" s="1"/>
      <c r="B234" s="1"/>
      <c r="C234" s="1"/>
      <c r="D234" s="1"/>
      <c r="E234" s="87"/>
      <c r="F234" s="87"/>
      <c r="G234" s="7"/>
      <c r="H234" s="7"/>
      <c r="N234" s="1"/>
    </row>
    <row r="235" spans="1:14" s="3" customFormat="1" x14ac:dyDescent="0.25">
      <c r="A235" s="1"/>
      <c r="B235" s="1"/>
      <c r="C235" s="1"/>
      <c r="D235" s="1"/>
      <c r="E235" s="87"/>
      <c r="F235" s="87"/>
      <c r="G235" s="7"/>
      <c r="H235" s="7"/>
      <c r="N235" s="1"/>
    </row>
    <row r="236" spans="1:14" s="3" customFormat="1" x14ac:dyDescent="0.25">
      <c r="A236" s="1"/>
      <c r="B236" s="1"/>
      <c r="C236" s="1"/>
      <c r="D236" s="1"/>
      <c r="E236" s="87"/>
      <c r="F236" s="87"/>
      <c r="G236" s="7"/>
      <c r="H236" s="7"/>
      <c r="N236" s="1"/>
    </row>
    <row r="237" spans="1:14" s="3" customFormat="1" x14ac:dyDescent="0.25">
      <c r="A237" s="1"/>
      <c r="B237" s="1"/>
      <c r="C237" s="1"/>
      <c r="D237" s="1"/>
      <c r="E237" s="87"/>
      <c r="F237" s="87"/>
      <c r="G237" s="7"/>
      <c r="H237" s="7"/>
      <c r="N237" s="1"/>
    </row>
    <row r="238" spans="1:14" s="3" customFormat="1" x14ac:dyDescent="0.25">
      <c r="A238" s="1"/>
      <c r="B238" s="1"/>
      <c r="C238" s="1"/>
      <c r="D238" s="1"/>
      <c r="E238" s="87"/>
      <c r="F238" s="87"/>
      <c r="G238" s="7"/>
      <c r="H238" s="7"/>
      <c r="N238" s="1"/>
    </row>
    <row r="239" spans="1:14" s="3" customFormat="1" x14ac:dyDescent="0.25">
      <c r="A239" s="1"/>
      <c r="B239" s="1"/>
      <c r="C239" s="1"/>
      <c r="D239" s="1"/>
      <c r="E239" s="87"/>
      <c r="F239" s="87"/>
      <c r="G239" s="7"/>
      <c r="H239" s="7"/>
      <c r="N239" s="1"/>
    </row>
    <row r="240" spans="1:14" s="3" customFormat="1" x14ac:dyDescent="0.25">
      <c r="A240" s="1"/>
      <c r="B240" s="1"/>
      <c r="C240" s="1"/>
      <c r="D240" s="1"/>
      <c r="E240" s="87"/>
      <c r="F240" s="87"/>
      <c r="G240" s="7"/>
      <c r="H240" s="7"/>
      <c r="N240" s="1"/>
    </row>
    <row r="241" spans="1:14" s="3" customFormat="1" x14ac:dyDescent="0.25">
      <c r="A241" s="1"/>
      <c r="B241" s="1"/>
      <c r="C241" s="1"/>
      <c r="D241" s="1"/>
      <c r="E241" s="87"/>
      <c r="F241" s="87"/>
      <c r="G241" s="7"/>
      <c r="H241" s="7"/>
      <c r="N241" s="1"/>
    </row>
    <row r="242" spans="1:14" s="3" customFormat="1" x14ac:dyDescent="0.25">
      <c r="A242" s="1"/>
      <c r="B242" s="1"/>
      <c r="C242" s="1"/>
      <c r="D242" s="1"/>
      <c r="E242" s="87"/>
      <c r="F242" s="87"/>
      <c r="G242" s="7"/>
      <c r="H242" s="7"/>
      <c r="N242" s="1"/>
    </row>
    <row r="243" spans="1:14" s="3" customFormat="1" x14ac:dyDescent="0.25">
      <c r="A243" s="1"/>
      <c r="B243" s="1"/>
      <c r="C243" s="1"/>
      <c r="D243" s="1"/>
      <c r="E243" s="87"/>
      <c r="F243" s="87"/>
      <c r="G243" s="7"/>
      <c r="H243" s="7"/>
      <c r="N243" s="1"/>
    </row>
    <row r="244" spans="1:14" s="3" customFormat="1" x14ac:dyDescent="0.25">
      <c r="A244" s="1"/>
      <c r="B244" s="1"/>
      <c r="C244" s="1"/>
      <c r="D244" s="1"/>
      <c r="E244" s="87"/>
      <c r="F244" s="87"/>
      <c r="G244" s="7"/>
      <c r="H244" s="7"/>
      <c r="N244" s="1"/>
    </row>
    <row r="245" spans="1:14" s="3" customFormat="1" x14ac:dyDescent="0.25">
      <c r="A245" s="1"/>
      <c r="B245" s="1"/>
      <c r="C245" s="1"/>
      <c r="D245" s="1"/>
      <c r="E245" s="87"/>
      <c r="F245" s="87"/>
      <c r="G245" s="7"/>
      <c r="H245" s="7"/>
      <c r="N245" s="1"/>
    </row>
    <row r="246" spans="1:14" s="3" customFormat="1" x14ac:dyDescent="0.25">
      <c r="A246" s="1"/>
      <c r="B246" s="1"/>
      <c r="C246" s="1"/>
      <c r="D246" s="1"/>
      <c r="E246" s="87"/>
      <c r="F246" s="87"/>
      <c r="G246" s="7"/>
      <c r="H246" s="7"/>
      <c r="N246" s="1"/>
    </row>
    <row r="247" spans="1:14" s="3" customFormat="1" x14ac:dyDescent="0.25">
      <c r="A247" s="1"/>
      <c r="B247" s="1"/>
      <c r="C247" s="1"/>
      <c r="D247" s="1"/>
      <c r="E247" s="87"/>
      <c r="F247" s="87"/>
      <c r="G247" s="7"/>
      <c r="H247" s="7"/>
      <c r="N247" s="1"/>
    </row>
    <row r="248" spans="1:14" s="3" customFormat="1" x14ac:dyDescent="0.25">
      <c r="A248" s="1"/>
      <c r="B248" s="1"/>
      <c r="C248" s="1"/>
      <c r="D248" s="1"/>
      <c r="E248" s="87"/>
      <c r="F248" s="87"/>
      <c r="G248" s="7"/>
      <c r="H248" s="7"/>
      <c r="N248" s="1"/>
    </row>
    <row r="249" spans="1:14" s="3" customFormat="1" x14ac:dyDescent="0.25">
      <c r="A249" s="1"/>
      <c r="B249" s="1"/>
      <c r="C249" s="1"/>
      <c r="D249" s="1"/>
      <c r="E249" s="87"/>
      <c r="F249" s="87"/>
      <c r="G249" s="7"/>
      <c r="H249" s="7"/>
      <c r="N249" s="1"/>
    </row>
    <row r="250" spans="1:14" s="3" customFormat="1" x14ac:dyDescent="0.25">
      <c r="A250" s="1"/>
      <c r="B250" s="1"/>
      <c r="C250" s="1"/>
      <c r="D250" s="1"/>
      <c r="E250" s="87"/>
      <c r="F250" s="87"/>
      <c r="G250" s="7"/>
      <c r="H250" s="7"/>
      <c r="N250" s="1"/>
    </row>
    <row r="251" spans="1:14" s="3" customFormat="1" x14ac:dyDescent="0.25">
      <c r="A251" s="1"/>
      <c r="B251" s="1"/>
      <c r="C251" s="1"/>
      <c r="D251" s="1"/>
      <c r="E251" s="87"/>
      <c r="F251" s="87"/>
      <c r="G251" s="7"/>
      <c r="H251" s="7"/>
      <c r="N251" s="1"/>
    </row>
    <row r="252" spans="1:14" s="3" customFormat="1" x14ac:dyDescent="0.25">
      <c r="A252" s="1"/>
      <c r="B252" s="1"/>
      <c r="C252" s="1"/>
      <c r="D252" s="1"/>
      <c r="E252" s="87"/>
      <c r="F252" s="87"/>
      <c r="G252" s="7"/>
      <c r="H252" s="7"/>
      <c r="N252" s="1"/>
    </row>
    <row r="253" spans="1:14" s="3" customFormat="1" x14ac:dyDescent="0.25">
      <c r="A253" s="1"/>
      <c r="B253" s="1"/>
      <c r="C253" s="1"/>
      <c r="D253" s="1"/>
      <c r="E253" s="87"/>
      <c r="F253" s="87"/>
      <c r="G253" s="7"/>
      <c r="H253" s="7"/>
      <c r="N253" s="1"/>
    </row>
    <row r="254" spans="1:14" s="3" customFormat="1" x14ac:dyDescent="0.25">
      <c r="A254" s="1"/>
      <c r="B254" s="1"/>
      <c r="C254" s="1"/>
      <c r="D254" s="1"/>
      <c r="E254" s="87"/>
      <c r="F254" s="87"/>
      <c r="G254" s="7"/>
      <c r="H254" s="7"/>
      <c r="N254" s="1"/>
    </row>
    <row r="255" spans="1:14" s="3" customFormat="1" x14ac:dyDescent="0.25">
      <c r="A255" s="1"/>
      <c r="B255" s="1"/>
      <c r="C255" s="1"/>
      <c r="D255" s="1"/>
      <c r="E255" s="87"/>
      <c r="F255" s="87"/>
      <c r="G255" s="7"/>
      <c r="H255" s="7"/>
      <c r="N255" s="1"/>
    </row>
    <row r="256" spans="1:14" s="3" customFormat="1" x14ac:dyDescent="0.25">
      <c r="A256" s="1"/>
      <c r="B256" s="1"/>
      <c r="C256" s="1"/>
      <c r="D256" s="1"/>
      <c r="E256" s="87"/>
      <c r="F256" s="87"/>
      <c r="G256" s="7"/>
      <c r="H256" s="7"/>
      <c r="N256" s="1"/>
    </row>
    <row r="257" spans="1:14" s="3" customFormat="1" x14ac:dyDescent="0.25">
      <c r="A257" s="1"/>
      <c r="B257" s="1"/>
      <c r="C257" s="1"/>
      <c r="D257" s="1"/>
      <c r="E257" s="87"/>
      <c r="F257" s="87"/>
      <c r="G257" s="7"/>
      <c r="H257" s="7"/>
      <c r="N257" s="1"/>
    </row>
    <row r="258" spans="1:14" s="3" customFormat="1" x14ac:dyDescent="0.25">
      <c r="A258" s="1"/>
      <c r="B258" s="1"/>
      <c r="C258" s="1"/>
      <c r="D258" s="1"/>
      <c r="E258" s="87"/>
      <c r="F258" s="87"/>
      <c r="G258" s="7"/>
      <c r="H258" s="7"/>
      <c r="N258" s="1"/>
    </row>
    <row r="259" spans="1:14" s="3" customFormat="1" x14ac:dyDescent="0.25">
      <c r="A259" s="1"/>
      <c r="B259" s="1"/>
      <c r="C259" s="1"/>
      <c r="D259" s="1"/>
      <c r="E259" s="87"/>
      <c r="F259" s="87"/>
      <c r="G259" s="7"/>
      <c r="H259" s="7"/>
      <c r="N259" s="1"/>
    </row>
    <row r="260" spans="1:14" s="3" customFormat="1" x14ac:dyDescent="0.25">
      <c r="A260" s="1"/>
      <c r="B260" s="1"/>
      <c r="C260" s="1"/>
      <c r="D260" s="1"/>
      <c r="E260" s="87"/>
      <c r="F260" s="87"/>
      <c r="G260" s="7"/>
      <c r="H260" s="7"/>
      <c r="N260" s="1"/>
    </row>
    <row r="261" spans="1:14" s="3" customFormat="1" x14ac:dyDescent="0.25">
      <c r="A261" s="1"/>
      <c r="B261" s="1"/>
      <c r="C261" s="1"/>
      <c r="D261" s="1"/>
      <c r="E261" s="87"/>
      <c r="F261" s="87"/>
      <c r="G261" s="7"/>
      <c r="H261" s="7"/>
      <c r="N261" s="1"/>
    </row>
    <row r="262" spans="1:14" s="3" customFormat="1" x14ac:dyDescent="0.25">
      <c r="A262" s="1"/>
      <c r="B262" s="1"/>
      <c r="C262" s="1"/>
      <c r="D262" s="1"/>
      <c r="E262" s="87"/>
      <c r="F262" s="87"/>
      <c r="G262" s="7"/>
      <c r="H262" s="7"/>
      <c r="N262" s="1"/>
    </row>
    <row r="263" spans="1:14" s="3" customFormat="1" x14ac:dyDescent="0.25">
      <c r="A263" s="1"/>
      <c r="B263" s="1"/>
      <c r="C263" s="1"/>
      <c r="D263" s="1"/>
      <c r="E263" s="87"/>
      <c r="F263" s="87"/>
      <c r="G263" s="7"/>
      <c r="H263" s="7"/>
      <c r="N263" s="1"/>
    </row>
    <row r="264" spans="1:14" s="3" customFormat="1" x14ac:dyDescent="0.25">
      <c r="A264" s="1"/>
      <c r="B264" s="1"/>
      <c r="C264" s="1"/>
      <c r="D264" s="1"/>
      <c r="E264" s="87"/>
      <c r="F264" s="87"/>
      <c r="G264" s="7"/>
      <c r="H264" s="7"/>
      <c r="N264" s="1"/>
    </row>
    <row r="265" spans="1:14" s="3" customFormat="1" x14ac:dyDescent="0.25">
      <c r="A265" s="1"/>
      <c r="B265" s="1"/>
      <c r="C265" s="1"/>
      <c r="D265" s="1"/>
      <c r="E265" s="1"/>
      <c r="F265" s="1"/>
      <c r="G265" s="7"/>
      <c r="H265" s="7"/>
      <c r="N265" s="1"/>
    </row>
    <row r="266" spans="1:14" s="3" customFormat="1" x14ac:dyDescent="0.25">
      <c r="A266" s="1"/>
      <c r="B266" s="1"/>
      <c r="C266" s="1"/>
      <c r="D266" s="1"/>
      <c r="E266" s="1"/>
      <c r="F266" s="1"/>
      <c r="G266" s="7"/>
      <c r="H266" s="7"/>
      <c r="N266" s="1"/>
    </row>
    <row r="267" spans="1:14" s="3" customFormat="1" x14ac:dyDescent="0.25">
      <c r="A267" s="1"/>
      <c r="B267" s="1"/>
      <c r="C267" s="1"/>
      <c r="D267" s="1"/>
      <c r="E267" s="1"/>
      <c r="F267" s="1"/>
      <c r="G267" s="7"/>
      <c r="H267" s="7"/>
      <c r="N267" s="1"/>
    </row>
    <row r="268" spans="1:14" s="3" customFormat="1" x14ac:dyDescent="0.25">
      <c r="A268" s="1"/>
      <c r="B268" s="1"/>
      <c r="C268" s="1"/>
      <c r="D268" s="1"/>
      <c r="E268" s="1"/>
      <c r="F268" s="1"/>
      <c r="G268" s="7"/>
      <c r="H268" s="7"/>
      <c r="N268" s="1"/>
    </row>
    <row r="269" spans="1:14" s="3" customFormat="1" x14ac:dyDescent="0.25">
      <c r="A269" s="1"/>
      <c r="B269" s="1"/>
      <c r="C269" s="1"/>
      <c r="D269" s="1"/>
      <c r="E269" s="1"/>
      <c r="F269" s="1"/>
      <c r="G269" s="7"/>
      <c r="H269" s="7"/>
      <c r="N269" s="1"/>
    </row>
    <row r="270" spans="1:14" s="3" customFormat="1" x14ac:dyDescent="0.25">
      <c r="A270" s="1"/>
      <c r="B270" s="1"/>
      <c r="C270" s="1"/>
      <c r="D270" s="1"/>
      <c r="E270" s="1"/>
      <c r="F270" s="1"/>
      <c r="G270" s="7"/>
      <c r="H270" s="7"/>
      <c r="N270" s="1"/>
    </row>
    <row r="271" spans="1:14" s="3" customFormat="1" x14ac:dyDescent="0.25">
      <c r="A271" s="1"/>
      <c r="B271" s="1"/>
      <c r="C271" s="1"/>
      <c r="D271" s="1"/>
      <c r="E271" s="1"/>
      <c r="F271" s="1"/>
      <c r="G271" s="7"/>
      <c r="H271" s="7"/>
      <c r="N271" s="1"/>
    </row>
    <row r="272" spans="1:14" s="3" customFormat="1" x14ac:dyDescent="0.25">
      <c r="A272" s="1"/>
      <c r="B272" s="1"/>
      <c r="C272" s="1"/>
      <c r="D272" s="1"/>
      <c r="E272" s="1"/>
      <c r="F272" s="1"/>
      <c r="G272" s="7"/>
      <c r="H272" s="7"/>
      <c r="N272" s="1"/>
    </row>
    <row r="273" spans="1:14" s="3" customFormat="1" x14ac:dyDescent="0.25">
      <c r="A273" s="1"/>
      <c r="B273" s="1"/>
      <c r="C273" s="1"/>
      <c r="D273" s="1"/>
      <c r="E273" s="1"/>
      <c r="F273" s="1"/>
      <c r="G273" s="7"/>
      <c r="H273" s="7"/>
      <c r="N273" s="1"/>
    </row>
    <row r="274" spans="1:14" s="3" customFormat="1" x14ac:dyDescent="0.25">
      <c r="A274" s="1"/>
      <c r="B274" s="1"/>
      <c r="C274" s="1"/>
      <c r="D274" s="1"/>
      <c r="E274" s="1"/>
      <c r="F274" s="1"/>
      <c r="G274" s="7"/>
      <c r="H274" s="7"/>
      <c r="N274" s="1"/>
    </row>
    <row r="275" spans="1:14" s="3" customFormat="1" x14ac:dyDescent="0.25">
      <c r="A275" s="1"/>
      <c r="B275" s="1"/>
      <c r="C275" s="1"/>
      <c r="D275" s="1"/>
      <c r="E275" s="1"/>
      <c r="F275" s="1"/>
      <c r="G275" s="7"/>
      <c r="H275" s="7"/>
      <c r="N275" s="1"/>
    </row>
    <row r="276" spans="1:14" s="3" customFormat="1" x14ac:dyDescent="0.25">
      <c r="A276" s="1"/>
      <c r="B276" s="1"/>
      <c r="C276" s="1"/>
      <c r="D276" s="1"/>
      <c r="E276" s="1"/>
      <c r="F276" s="1"/>
      <c r="G276" s="7"/>
      <c r="H276" s="7"/>
      <c r="N276" s="1"/>
    </row>
    <row r="277" spans="1:14" s="3" customFormat="1" x14ac:dyDescent="0.25">
      <c r="A277" s="1"/>
      <c r="B277" s="1"/>
      <c r="C277" s="1"/>
      <c r="D277" s="1"/>
      <c r="E277" s="1"/>
      <c r="F277" s="1"/>
      <c r="G277" s="7"/>
      <c r="H277" s="7"/>
      <c r="N277" s="1"/>
    </row>
    <row r="278" spans="1:14" s="3" customFormat="1" x14ac:dyDescent="0.25">
      <c r="A278" s="1"/>
      <c r="B278" s="1"/>
      <c r="C278" s="1"/>
      <c r="D278" s="1"/>
      <c r="E278" s="1"/>
      <c r="F278" s="1"/>
      <c r="G278" s="7"/>
      <c r="H278" s="7"/>
      <c r="N278" s="1"/>
    </row>
    <row r="279" spans="1:14" s="3" customFormat="1" x14ac:dyDescent="0.25">
      <c r="A279" s="1"/>
      <c r="B279" s="1"/>
      <c r="C279" s="1"/>
      <c r="D279" s="1"/>
      <c r="E279" s="1"/>
      <c r="F279" s="1"/>
      <c r="G279" s="7"/>
      <c r="H279" s="7"/>
      <c r="N279" s="1"/>
    </row>
    <row r="280" spans="1:14" s="3" customFormat="1" x14ac:dyDescent="0.25">
      <c r="A280" s="1"/>
      <c r="B280" s="1"/>
      <c r="C280" s="1"/>
      <c r="D280" s="1"/>
      <c r="E280" s="1"/>
      <c r="F280" s="1"/>
      <c r="G280" s="7"/>
      <c r="H280" s="7"/>
      <c r="N280" s="1"/>
    </row>
    <row r="281" spans="1:14" s="3" customFormat="1" x14ac:dyDescent="0.25">
      <c r="A281" s="1"/>
      <c r="B281" s="1"/>
      <c r="C281" s="1"/>
      <c r="D281" s="1"/>
      <c r="E281" s="1"/>
      <c r="F281" s="1"/>
      <c r="G281" s="7"/>
      <c r="H281" s="7"/>
      <c r="N281" s="1"/>
    </row>
    <row r="282" spans="1:14" s="3" customFormat="1" x14ac:dyDescent="0.25">
      <c r="A282" s="1"/>
      <c r="B282" s="1"/>
      <c r="C282" s="1"/>
      <c r="D282" s="1"/>
      <c r="E282" s="1"/>
      <c r="F282" s="1"/>
      <c r="G282" s="7"/>
      <c r="H282" s="7"/>
      <c r="N282" s="1"/>
    </row>
    <row r="283" spans="1:14" s="3" customFormat="1" x14ac:dyDescent="0.25">
      <c r="A283" s="1"/>
      <c r="B283" s="1"/>
      <c r="C283" s="1"/>
      <c r="D283" s="1"/>
      <c r="E283" s="1"/>
      <c r="F283" s="1"/>
      <c r="G283" s="7"/>
      <c r="H283" s="7"/>
      <c r="N283" s="1"/>
    </row>
    <row r="284" spans="1:14" s="3" customFormat="1" x14ac:dyDescent="0.25">
      <c r="A284" s="1"/>
      <c r="B284" s="1"/>
      <c r="C284" s="1"/>
      <c r="D284" s="1"/>
      <c r="E284" s="1"/>
      <c r="F284" s="1"/>
      <c r="G284" s="7"/>
      <c r="H284" s="7"/>
      <c r="N284" s="1"/>
    </row>
    <row r="285" spans="1:14" s="3" customFormat="1" x14ac:dyDescent="0.25">
      <c r="A285" s="1"/>
      <c r="B285" s="1"/>
      <c r="C285" s="1"/>
      <c r="D285" s="1"/>
      <c r="E285" s="1"/>
      <c r="F285" s="1"/>
      <c r="G285" s="7"/>
      <c r="H285" s="7"/>
      <c r="N285" s="1"/>
    </row>
    <row r="286" spans="1:14" s="3" customFormat="1" x14ac:dyDescent="0.25">
      <c r="A286" s="1"/>
      <c r="B286" s="1"/>
      <c r="C286" s="1"/>
      <c r="D286" s="1"/>
      <c r="E286" s="1"/>
      <c r="F286" s="1"/>
      <c r="G286" s="7"/>
      <c r="H286" s="7"/>
      <c r="N286" s="1"/>
    </row>
    <row r="287" spans="1:14" s="3" customFormat="1" x14ac:dyDescent="0.25">
      <c r="A287" s="1"/>
      <c r="B287" s="1"/>
      <c r="C287" s="1"/>
      <c r="D287" s="1"/>
      <c r="E287" s="1"/>
      <c r="F287" s="1"/>
      <c r="G287" s="7"/>
      <c r="H287" s="7"/>
      <c r="N287" s="1"/>
    </row>
    <row r="288" spans="1:14" s="3" customFormat="1" x14ac:dyDescent="0.25">
      <c r="A288" s="1"/>
      <c r="B288" s="1"/>
      <c r="C288" s="1"/>
      <c r="D288" s="1"/>
      <c r="E288" s="1"/>
      <c r="F288" s="1"/>
      <c r="G288" s="7"/>
      <c r="H288" s="7"/>
      <c r="N288" s="1"/>
    </row>
    <row r="289" spans="1:14" s="3" customFormat="1" x14ac:dyDescent="0.25">
      <c r="A289" s="1"/>
      <c r="B289" s="1"/>
      <c r="C289" s="1"/>
      <c r="D289" s="1"/>
      <c r="E289" s="1"/>
      <c r="F289" s="1"/>
      <c r="G289" s="7"/>
      <c r="H289" s="7"/>
      <c r="N289" s="1"/>
    </row>
    <row r="290" spans="1:14" s="3" customFormat="1" x14ac:dyDescent="0.25">
      <c r="A290" s="1"/>
      <c r="B290" s="1"/>
      <c r="C290" s="1"/>
      <c r="D290" s="1"/>
      <c r="E290" s="1"/>
      <c r="F290" s="1"/>
      <c r="G290" s="7"/>
      <c r="H290" s="7"/>
      <c r="N290" s="1"/>
    </row>
    <row r="291" spans="1:14" s="3" customFormat="1" x14ac:dyDescent="0.25">
      <c r="A291" s="1"/>
      <c r="B291" s="1"/>
      <c r="C291" s="1"/>
      <c r="D291" s="1"/>
      <c r="E291" s="1"/>
      <c r="F291" s="1"/>
      <c r="G291" s="7"/>
      <c r="H291" s="7"/>
      <c r="N291" s="1"/>
    </row>
    <row r="292" spans="1:14" s="3" customFormat="1" x14ac:dyDescent="0.25">
      <c r="A292" s="1"/>
      <c r="B292" s="1"/>
      <c r="C292" s="1"/>
      <c r="D292" s="1"/>
      <c r="E292" s="1"/>
      <c r="F292" s="1"/>
      <c r="G292" s="7"/>
      <c r="H292" s="7"/>
      <c r="N292" s="1"/>
    </row>
    <row r="293" spans="1:14" s="3" customFormat="1" x14ac:dyDescent="0.25">
      <c r="A293" s="1"/>
      <c r="B293" s="1"/>
      <c r="C293" s="1"/>
      <c r="D293" s="1"/>
      <c r="E293" s="1"/>
      <c r="F293" s="1"/>
      <c r="G293" s="7"/>
      <c r="H293" s="7"/>
      <c r="N293" s="1"/>
    </row>
    <row r="294" spans="1:14" s="3" customFormat="1" x14ac:dyDescent="0.25">
      <c r="A294" s="1"/>
      <c r="B294" s="1"/>
      <c r="C294" s="1"/>
      <c r="D294" s="1"/>
      <c r="E294" s="1"/>
      <c r="F294" s="1"/>
      <c r="G294" s="7"/>
      <c r="H294" s="7"/>
      <c r="N294" s="1"/>
    </row>
    <row r="295" spans="1:14" s="3" customFormat="1" x14ac:dyDescent="0.25">
      <c r="A295" s="1"/>
      <c r="B295" s="1"/>
      <c r="C295" s="1"/>
      <c r="D295" s="1"/>
      <c r="E295" s="1"/>
      <c r="F295" s="1"/>
      <c r="G295" s="7"/>
      <c r="H295" s="7"/>
      <c r="N295" s="1"/>
    </row>
    <row r="296" spans="1:14" s="3" customFormat="1" x14ac:dyDescent="0.25">
      <c r="A296" s="1"/>
      <c r="B296" s="1"/>
      <c r="C296" s="1"/>
      <c r="D296" s="1"/>
      <c r="E296" s="1"/>
      <c r="F296" s="1"/>
      <c r="G296" s="7"/>
      <c r="H296" s="7"/>
      <c r="N296" s="1"/>
    </row>
    <row r="297" spans="1:14" s="3" customFormat="1" x14ac:dyDescent="0.25">
      <c r="A297" s="1"/>
      <c r="B297" s="1"/>
      <c r="C297" s="1"/>
      <c r="D297" s="1"/>
      <c r="E297" s="1"/>
      <c r="F297" s="1"/>
      <c r="G297" s="7"/>
      <c r="H297" s="7"/>
      <c r="N297" s="1"/>
    </row>
    <row r="298" spans="1:14" s="3" customFormat="1" x14ac:dyDescent="0.25">
      <c r="A298" s="1"/>
      <c r="B298" s="1"/>
      <c r="C298" s="1"/>
      <c r="D298" s="1"/>
      <c r="E298" s="1"/>
      <c r="F298" s="1"/>
      <c r="G298" s="7"/>
      <c r="H298" s="7"/>
      <c r="N298" s="1"/>
    </row>
    <row r="299" spans="1:14" s="3" customFormat="1" x14ac:dyDescent="0.25">
      <c r="A299" s="1"/>
      <c r="B299" s="1"/>
      <c r="C299" s="1"/>
      <c r="D299" s="1"/>
      <c r="E299" s="1"/>
      <c r="F299" s="1"/>
      <c r="G299" s="7"/>
      <c r="H299" s="7"/>
      <c r="N299" s="1"/>
    </row>
    <row r="300" spans="1:14" s="3" customFormat="1" x14ac:dyDescent="0.25">
      <c r="A300" s="1"/>
      <c r="B300" s="1"/>
      <c r="C300" s="1"/>
      <c r="D300" s="1"/>
      <c r="E300" s="1"/>
      <c r="F300" s="1"/>
      <c r="G300" s="7"/>
      <c r="H300" s="7"/>
      <c r="N300" s="1"/>
    </row>
    <row r="301" spans="1:14" s="3" customFormat="1" x14ac:dyDescent="0.25">
      <c r="A301" s="1"/>
      <c r="B301" s="1"/>
      <c r="C301" s="1"/>
      <c r="D301" s="1"/>
      <c r="E301" s="1"/>
      <c r="F301" s="1"/>
      <c r="G301" s="7"/>
      <c r="H301" s="7"/>
      <c r="N301" s="1"/>
    </row>
    <row r="302" spans="1:14" s="3" customFormat="1" x14ac:dyDescent="0.25">
      <c r="A302" s="1"/>
      <c r="B302" s="1"/>
      <c r="C302" s="1"/>
      <c r="D302" s="1"/>
      <c r="E302" s="1"/>
      <c r="F302" s="1"/>
      <c r="G302" s="7"/>
      <c r="H302" s="7"/>
      <c r="N302" s="1"/>
    </row>
    <row r="303" spans="1:14" s="3" customFormat="1" x14ac:dyDescent="0.25">
      <c r="A303" s="1"/>
      <c r="B303" s="1"/>
      <c r="C303" s="1"/>
      <c r="D303" s="1"/>
      <c r="E303" s="1"/>
      <c r="F303" s="1"/>
      <c r="G303" s="7"/>
      <c r="H303" s="7"/>
      <c r="N303" s="1"/>
    </row>
    <row r="304" spans="1:14" s="3" customFormat="1" x14ac:dyDescent="0.25">
      <c r="A304" s="1"/>
      <c r="B304" s="1"/>
      <c r="C304" s="1"/>
      <c r="D304" s="1"/>
      <c r="E304" s="1"/>
      <c r="F304" s="1"/>
      <c r="G304" s="7"/>
      <c r="H304" s="7"/>
      <c r="N304" s="1"/>
    </row>
    <row r="305" spans="1:14" s="3" customFormat="1" x14ac:dyDescent="0.25">
      <c r="A305" s="1"/>
      <c r="B305" s="1"/>
      <c r="C305" s="1"/>
      <c r="D305" s="1"/>
      <c r="E305" s="1"/>
      <c r="F305" s="1"/>
      <c r="G305" s="7"/>
      <c r="H305" s="7"/>
      <c r="N305" s="1"/>
    </row>
    <row r="306" spans="1:14" s="3" customFormat="1" x14ac:dyDescent="0.25">
      <c r="A306" s="1"/>
      <c r="B306" s="1"/>
      <c r="C306" s="1"/>
      <c r="D306" s="1"/>
      <c r="E306" s="1"/>
      <c r="F306" s="1"/>
      <c r="G306" s="7"/>
      <c r="H306" s="7"/>
      <c r="N306" s="1"/>
    </row>
    <row r="307" spans="1:14" s="3" customFormat="1" x14ac:dyDescent="0.25">
      <c r="A307" s="1"/>
      <c r="B307" s="1"/>
      <c r="C307" s="1"/>
      <c r="D307" s="1"/>
      <c r="E307" s="1"/>
      <c r="F307" s="1"/>
      <c r="G307" s="7"/>
      <c r="H307" s="7"/>
      <c r="N307" s="1"/>
    </row>
    <row r="308" spans="1:14" s="3" customFormat="1" x14ac:dyDescent="0.25">
      <c r="A308" s="1"/>
      <c r="B308" s="1"/>
      <c r="C308" s="1"/>
      <c r="D308" s="1"/>
      <c r="E308" s="1"/>
      <c r="F308" s="1"/>
      <c r="G308" s="7"/>
      <c r="H308" s="7"/>
      <c r="N308" s="1"/>
    </row>
    <row r="309" spans="1:14" s="3" customFormat="1" x14ac:dyDescent="0.25">
      <c r="A309" s="1"/>
      <c r="B309" s="1"/>
      <c r="C309" s="1"/>
      <c r="D309" s="1"/>
      <c r="E309" s="1"/>
      <c r="F309" s="1"/>
      <c r="G309" s="7"/>
      <c r="H309" s="7"/>
      <c r="N309" s="1"/>
    </row>
    <row r="310" spans="1:14" s="3" customFormat="1" x14ac:dyDescent="0.25">
      <c r="A310" s="1"/>
      <c r="B310" s="1"/>
      <c r="C310" s="1"/>
      <c r="D310" s="1"/>
      <c r="E310" s="1"/>
      <c r="F310" s="1"/>
      <c r="G310" s="7"/>
      <c r="H310" s="7"/>
      <c r="N310" s="1"/>
    </row>
    <row r="311" spans="1:14" s="3" customFormat="1" x14ac:dyDescent="0.25">
      <c r="A311" s="1"/>
      <c r="B311" s="1"/>
      <c r="C311" s="1"/>
      <c r="D311" s="1"/>
      <c r="E311" s="1"/>
      <c r="F311" s="1"/>
      <c r="G311" s="7"/>
      <c r="H311" s="7"/>
      <c r="N311" s="1"/>
    </row>
    <row r="312" spans="1:14" s="3" customFormat="1" x14ac:dyDescent="0.25">
      <c r="A312" s="1"/>
      <c r="B312" s="1"/>
      <c r="C312" s="1"/>
      <c r="D312" s="1"/>
      <c r="E312" s="1"/>
      <c r="F312" s="1"/>
      <c r="G312" s="7"/>
      <c r="H312" s="7"/>
      <c r="N312" s="1"/>
    </row>
    <row r="313" spans="1:14" s="3" customFormat="1" x14ac:dyDescent="0.25">
      <c r="A313" s="1"/>
      <c r="B313" s="1"/>
      <c r="C313" s="1"/>
      <c r="D313" s="1"/>
      <c r="E313" s="1"/>
      <c r="F313" s="1"/>
      <c r="G313" s="7"/>
      <c r="H313" s="7"/>
      <c r="N313" s="1"/>
    </row>
    <row r="314" spans="1:14" s="3" customFormat="1" x14ac:dyDescent="0.25">
      <c r="A314" s="1"/>
      <c r="B314" s="1"/>
      <c r="C314" s="1"/>
      <c r="D314" s="1"/>
      <c r="E314" s="1"/>
      <c r="F314" s="1"/>
      <c r="G314" s="7"/>
      <c r="H314" s="7"/>
      <c r="N314" s="1"/>
    </row>
    <row r="315" spans="1:14" s="3" customFormat="1" x14ac:dyDescent="0.25">
      <c r="A315" s="1"/>
      <c r="B315" s="1"/>
      <c r="C315" s="1"/>
      <c r="D315" s="1"/>
      <c r="E315" s="1"/>
      <c r="F315" s="1"/>
      <c r="G315" s="85"/>
      <c r="H315" s="85"/>
      <c r="N315" s="1"/>
    </row>
    <row r="316" spans="1:14" s="3" customFormat="1" x14ac:dyDescent="0.25">
      <c r="A316" s="1"/>
      <c r="B316" s="1"/>
      <c r="C316" s="1"/>
      <c r="D316" s="1"/>
      <c r="E316" s="1"/>
      <c r="F316" s="1"/>
      <c r="G316" s="85"/>
      <c r="H316" s="85"/>
      <c r="N316" s="1"/>
    </row>
    <row r="317" spans="1:14" s="3" customFormat="1" x14ac:dyDescent="0.25">
      <c r="A317" s="1"/>
      <c r="B317" s="1"/>
      <c r="C317" s="1"/>
      <c r="D317" s="1"/>
      <c r="E317" s="1"/>
      <c r="F317" s="1"/>
      <c r="G317" s="85"/>
      <c r="H317" s="85"/>
      <c r="N317" s="1"/>
    </row>
    <row r="318" spans="1:14" s="3" customFormat="1" x14ac:dyDescent="0.25">
      <c r="A318" s="1"/>
      <c r="B318" s="1"/>
      <c r="C318" s="1"/>
      <c r="D318" s="1"/>
      <c r="E318" s="1"/>
      <c r="F318" s="1"/>
      <c r="G318" s="85"/>
      <c r="H318" s="85"/>
      <c r="N318" s="1"/>
    </row>
    <row r="319" spans="1:14" s="3" customFormat="1" x14ac:dyDescent="0.25">
      <c r="A319" s="1"/>
      <c r="B319" s="1"/>
      <c r="C319" s="1"/>
      <c r="D319" s="1"/>
      <c r="E319" s="1"/>
      <c r="F319" s="1"/>
      <c r="G319" s="85"/>
      <c r="H319" s="85"/>
      <c r="N319" s="1"/>
    </row>
    <row r="320" spans="1:14" s="3" customFormat="1" x14ac:dyDescent="0.25">
      <c r="A320" s="1"/>
      <c r="B320" s="1"/>
      <c r="C320" s="1"/>
      <c r="D320" s="1"/>
      <c r="E320" s="1"/>
      <c r="F320" s="1"/>
      <c r="G320" s="85"/>
      <c r="H320" s="85"/>
      <c r="N320" s="1"/>
    </row>
    <row r="321" spans="1:14" s="3" customFormat="1" x14ac:dyDescent="0.25">
      <c r="A321" s="1"/>
      <c r="B321" s="1"/>
      <c r="C321" s="1"/>
      <c r="D321" s="1"/>
      <c r="E321" s="1"/>
      <c r="F321" s="1"/>
      <c r="G321" s="85"/>
      <c r="H321" s="85"/>
      <c r="N321" s="1"/>
    </row>
    <row r="322" spans="1:14" s="3" customFormat="1" x14ac:dyDescent="0.25">
      <c r="A322" s="1"/>
      <c r="B322" s="1"/>
      <c r="C322" s="1"/>
      <c r="D322" s="1"/>
      <c r="E322" s="1"/>
      <c r="F322" s="1"/>
      <c r="G322" s="85"/>
      <c r="H322" s="85"/>
      <c r="N322" s="1"/>
    </row>
    <row r="323" spans="1:14" s="3" customFormat="1" x14ac:dyDescent="0.25">
      <c r="A323" s="1"/>
      <c r="B323" s="1"/>
      <c r="C323" s="1"/>
      <c r="D323" s="1"/>
      <c r="E323" s="1"/>
      <c r="F323" s="1"/>
      <c r="G323" s="85"/>
      <c r="H323" s="85"/>
      <c r="N323" s="1"/>
    </row>
    <row r="324" spans="1:14" s="3" customFormat="1" x14ac:dyDescent="0.25">
      <c r="A324" s="1"/>
      <c r="B324" s="1"/>
      <c r="C324" s="1"/>
      <c r="D324" s="1"/>
      <c r="E324" s="1"/>
      <c r="F324" s="1"/>
      <c r="G324" s="85"/>
      <c r="H324" s="85"/>
      <c r="N324" s="1"/>
    </row>
    <row r="325" spans="1:14" s="3" customFormat="1" x14ac:dyDescent="0.25">
      <c r="A325" s="1"/>
      <c r="B325" s="1"/>
      <c r="C325" s="1"/>
      <c r="D325" s="1"/>
      <c r="E325" s="1"/>
      <c r="F325" s="1"/>
      <c r="G325" s="85"/>
      <c r="H325" s="85"/>
      <c r="N325" s="1"/>
    </row>
    <row r="326" spans="1:14" s="3" customFormat="1" x14ac:dyDescent="0.25">
      <c r="A326" s="1"/>
      <c r="B326" s="1"/>
      <c r="C326" s="1"/>
      <c r="D326" s="1"/>
      <c r="E326" s="1"/>
      <c r="F326" s="1"/>
      <c r="G326" s="85"/>
      <c r="H326" s="85"/>
      <c r="N326" s="1"/>
    </row>
    <row r="327" spans="1:14" s="3" customFormat="1" x14ac:dyDescent="0.25">
      <c r="A327" s="1"/>
      <c r="B327" s="1"/>
      <c r="C327" s="1"/>
      <c r="D327" s="1"/>
      <c r="E327" s="1"/>
      <c r="F327" s="1"/>
      <c r="G327" s="85"/>
      <c r="H327" s="85"/>
      <c r="N327" s="1"/>
    </row>
    <row r="328" spans="1:14" s="3" customFormat="1" x14ac:dyDescent="0.25">
      <c r="A328" s="1"/>
      <c r="B328" s="1"/>
      <c r="C328" s="1"/>
      <c r="D328" s="1"/>
      <c r="E328" s="1"/>
      <c r="F328" s="1"/>
      <c r="G328" s="85"/>
      <c r="H328" s="85"/>
      <c r="N328" s="1"/>
    </row>
    <row r="329" spans="1:14" s="3" customFormat="1" x14ac:dyDescent="0.25">
      <c r="A329" s="1"/>
      <c r="B329" s="1"/>
      <c r="C329" s="1"/>
      <c r="D329" s="1"/>
      <c r="E329" s="1"/>
      <c r="F329" s="1"/>
      <c r="G329" s="85"/>
      <c r="H329" s="85"/>
      <c r="N329" s="1"/>
    </row>
    <row r="330" spans="1:14" s="3" customFormat="1" x14ac:dyDescent="0.25">
      <c r="A330" s="1"/>
      <c r="B330" s="1"/>
      <c r="C330" s="1"/>
      <c r="D330" s="1"/>
      <c r="E330" s="1"/>
      <c r="F330" s="1"/>
      <c r="G330" s="85"/>
      <c r="H330" s="85"/>
      <c r="N330" s="1"/>
    </row>
    <row r="331" spans="1:14" s="3" customFormat="1" x14ac:dyDescent="0.25">
      <c r="A331" s="1"/>
      <c r="B331" s="1"/>
      <c r="C331" s="1"/>
      <c r="D331" s="1"/>
      <c r="E331" s="1"/>
      <c r="F331" s="1"/>
      <c r="G331" s="85"/>
      <c r="H331" s="85"/>
      <c r="N331" s="1"/>
    </row>
    <row r="332" spans="1:14" s="3" customFormat="1" x14ac:dyDescent="0.25">
      <c r="A332" s="1"/>
      <c r="B332" s="1"/>
      <c r="C332" s="1"/>
      <c r="D332" s="1"/>
      <c r="E332" s="1"/>
      <c r="F332" s="1"/>
      <c r="G332" s="85"/>
      <c r="H332" s="85"/>
      <c r="N332" s="1"/>
    </row>
    <row r="333" spans="1:14" s="3" customFormat="1" x14ac:dyDescent="0.25">
      <c r="A333" s="1"/>
      <c r="B333" s="1"/>
      <c r="C333" s="1"/>
      <c r="D333" s="1"/>
      <c r="E333" s="1"/>
      <c r="F333" s="1"/>
      <c r="G333" s="85"/>
      <c r="H333" s="85"/>
      <c r="N333" s="1"/>
    </row>
    <row r="334" spans="1:14" s="3" customFormat="1" x14ac:dyDescent="0.25">
      <c r="A334" s="1"/>
      <c r="B334" s="1"/>
      <c r="C334" s="1"/>
      <c r="D334" s="1"/>
      <c r="E334" s="1"/>
      <c r="F334" s="1"/>
      <c r="G334" s="85"/>
      <c r="H334" s="85"/>
      <c r="N334" s="1"/>
    </row>
    <row r="335" spans="1:14" s="3" customFormat="1" x14ac:dyDescent="0.25">
      <c r="A335" s="1"/>
      <c r="B335" s="1"/>
      <c r="C335" s="1"/>
      <c r="D335" s="1"/>
      <c r="E335" s="1"/>
      <c r="F335" s="1"/>
      <c r="G335" s="85"/>
      <c r="H335" s="85"/>
      <c r="N335" s="1"/>
    </row>
    <row r="336" spans="1:14" s="3" customFormat="1" x14ac:dyDescent="0.25">
      <c r="A336" s="1"/>
      <c r="B336" s="1"/>
      <c r="C336" s="1"/>
      <c r="D336" s="1"/>
      <c r="E336" s="1"/>
      <c r="F336" s="1"/>
      <c r="G336" s="85"/>
      <c r="H336" s="85"/>
      <c r="N336" s="1"/>
    </row>
    <row r="337" spans="1:14" s="3" customFormat="1" x14ac:dyDescent="0.25">
      <c r="A337" s="1"/>
      <c r="B337" s="1"/>
      <c r="C337" s="1"/>
      <c r="D337" s="1"/>
      <c r="E337" s="1"/>
      <c r="F337" s="1"/>
      <c r="G337" s="85"/>
      <c r="H337" s="85"/>
      <c r="N337" s="1"/>
    </row>
    <row r="338" spans="1:14" s="3" customFormat="1" x14ac:dyDescent="0.25">
      <c r="A338" s="1"/>
      <c r="B338" s="1"/>
      <c r="C338" s="1"/>
      <c r="D338" s="1"/>
      <c r="E338" s="1"/>
      <c r="F338" s="1"/>
      <c r="G338" s="85"/>
      <c r="H338" s="85"/>
      <c r="N338" s="1"/>
    </row>
    <row r="339" spans="1:14" s="3" customFormat="1" x14ac:dyDescent="0.25">
      <c r="A339" s="1"/>
      <c r="B339" s="1"/>
      <c r="C339" s="1"/>
      <c r="D339" s="1"/>
      <c r="E339" s="1"/>
      <c r="F339" s="1"/>
      <c r="G339" s="85"/>
      <c r="H339" s="85"/>
      <c r="N339" s="1"/>
    </row>
    <row r="340" spans="1:14" s="3" customFormat="1" x14ac:dyDescent="0.25">
      <c r="A340" s="1"/>
      <c r="B340" s="1"/>
      <c r="C340" s="1"/>
      <c r="D340" s="1"/>
      <c r="E340" s="1"/>
      <c r="F340" s="1"/>
      <c r="G340" s="85"/>
      <c r="H340" s="85"/>
      <c r="N340" s="1"/>
    </row>
    <row r="341" spans="1:14" s="3" customFormat="1" x14ac:dyDescent="0.25">
      <c r="A341" s="1"/>
      <c r="B341" s="1"/>
      <c r="C341" s="1"/>
      <c r="D341" s="1"/>
      <c r="E341" s="1"/>
      <c r="F341" s="1"/>
      <c r="G341" s="85"/>
      <c r="H341" s="85"/>
      <c r="N341" s="1"/>
    </row>
    <row r="342" spans="1:14" s="3" customFormat="1" x14ac:dyDescent="0.25">
      <c r="A342" s="1"/>
      <c r="B342" s="1"/>
      <c r="C342" s="1"/>
      <c r="D342" s="1"/>
      <c r="E342" s="1"/>
      <c r="F342" s="1"/>
      <c r="G342" s="85"/>
      <c r="H342" s="85"/>
      <c r="N342" s="1"/>
    </row>
    <row r="343" spans="1:14" s="3" customFormat="1" x14ac:dyDescent="0.25">
      <c r="A343" s="1"/>
      <c r="B343" s="1"/>
      <c r="C343" s="1"/>
      <c r="D343" s="1"/>
      <c r="E343" s="1"/>
      <c r="F343" s="1"/>
      <c r="G343" s="85"/>
      <c r="H343" s="85"/>
      <c r="N343" s="1"/>
    </row>
    <row r="344" spans="1:14" s="3" customFormat="1" x14ac:dyDescent="0.25">
      <c r="A344" s="1"/>
      <c r="B344" s="1"/>
      <c r="C344" s="1"/>
      <c r="D344" s="1"/>
      <c r="E344" s="1"/>
      <c r="F344" s="1"/>
      <c r="G344" s="85"/>
      <c r="H344" s="85"/>
      <c r="N344" s="1"/>
    </row>
    <row r="345" spans="1:14" s="3" customFormat="1" x14ac:dyDescent="0.25">
      <c r="A345" s="1"/>
      <c r="B345" s="1"/>
      <c r="C345" s="1"/>
      <c r="D345" s="1"/>
      <c r="E345" s="1"/>
      <c r="F345" s="1"/>
      <c r="G345" s="85"/>
      <c r="H345" s="85"/>
      <c r="N345" s="1"/>
    </row>
    <row r="346" spans="1:14" s="3" customFormat="1" x14ac:dyDescent="0.25">
      <c r="A346" s="1"/>
      <c r="B346" s="1"/>
      <c r="C346" s="1"/>
      <c r="D346" s="1"/>
      <c r="E346" s="1"/>
      <c r="F346" s="1"/>
      <c r="G346" s="85"/>
      <c r="H346" s="85"/>
      <c r="N346" s="1"/>
    </row>
    <row r="347" spans="1:14" s="3" customFormat="1" x14ac:dyDescent="0.25">
      <c r="A347" s="1"/>
      <c r="B347" s="1"/>
      <c r="C347" s="1"/>
      <c r="D347" s="1"/>
      <c r="E347" s="1"/>
      <c r="F347" s="1"/>
      <c r="G347" s="85"/>
      <c r="H347" s="85"/>
      <c r="N347" s="1"/>
    </row>
    <row r="348" spans="1:14" s="3" customFormat="1" x14ac:dyDescent="0.25">
      <c r="A348" s="1"/>
      <c r="B348" s="1"/>
      <c r="C348" s="1"/>
      <c r="D348" s="1"/>
      <c r="E348" s="1"/>
      <c r="F348" s="1"/>
      <c r="G348" s="85"/>
      <c r="H348" s="85"/>
      <c r="N348" s="1"/>
    </row>
    <row r="349" spans="1:14" s="3" customFormat="1" x14ac:dyDescent="0.25">
      <c r="A349" s="1"/>
      <c r="B349" s="1"/>
      <c r="C349" s="1"/>
      <c r="D349" s="1"/>
      <c r="E349" s="1"/>
      <c r="F349" s="1"/>
      <c r="G349" s="85"/>
      <c r="H349" s="85"/>
      <c r="N349" s="1"/>
    </row>
    <row r="350" spans="1:14" s="3" customFormat="1" x14ac:dyDescent="0.25">
      <c r="A350" s="1"/>
      <c r="B350" s="1"/>
      <c r="C350" s="1"/>
      <c r="D350" s="1"/>
      <c r="E350" s="1"/>
      <c r="F350" s="1"/>
      <c r="G350" s="85"/>
      <c r="H350" s="85"/>
      <c r="N350" s="1"/>
    </row>
    <row r="351" spans="1:14" s="3" customFormat="1" x14ac:dyDescent="0.25">
      <c r="A351" s="1"/>
      <c r="B351" s="1"/>
      <c r="C351" s="1"/>
      <c r="D351" s="1"/>
      <c r="E351" s="1"/>
      <c r="F351" s="1"/>
      <c r="G351" s="85"/>
      <c r="H351" s="85"/>
      <c r="N351" s="1"/>
    </row>
    <row r="352" spans="1:14" s="3" customFormat="1" x14ac:dyDescent="0.25">
      <c r="A352" s="1"/>
      <c r="B352" s="1"/>
      <c r="C352" s="1"/>
      <c r="D352" s="1"/>
      <c r="E352" s="1"/>
      <c r="F352" s="1"/>
      <c r="G352" s="85"/>
      <c r="H352" s="85"/>
      <c r="N352" s="1"/>
    </row>
    <row r="353" spans="1:14" s="3" customFormat="1" x14ac:dyDescent="0.25">
      <c r="A353" s="1"/>
      <c r="B353" s="1"/>
      <c r="C353" s="1"/>
      <c r="D353" s="1"/>
      <c r="E353" s="1"/>
      <c r="F353" s="1"/>
      <c r="G353" s="85"/>
      <c r="H353" s="85"/>
      <c r="N353" s="1"/>
    </row>
    <row r="354" spans="1:14" s="3" customFormat="1" x14ac:dyDescent="0.25">
      <c r="A354" s="1"/>
      <c r="B354" s="1"/>
      <c r="C354" s="1"/>
      <c r="D354" s="1"/>
      <c r="E354" s="1"/>
      <c r="F354" s="1"/>
      <c r="G354" s="85"/>
      <c r="H354" s="85"/>
      <c r="N354" s="1"/>
    </row>
    <row r="355" spans="1:14" s="3" customFormat="1" x14ac:dyDescent="0.25">
      <c r="A355" s="1"/>
      <c r="B355" s="1"/>
      <c r="C355" s="1"/>
      <c r="D355" s="1"/>
      <c r="E355" s="1"/>
      <c r="F355" s="1"/>
      <c r="G355" s="85"/>
      <c r="H355" s="85"/>
      <c r="N355" s="1"/>
    </row>
    <row r="356" spans="1:14" s="3" customFormat="1" x14ac:dyDescent="0.25">
      <c r="A356" s="1"/>
      <c r="B356" s="1"/>
      <c r="C356" s="1"/>
      <c r="D356" s="1"/>
      <c r="E356" s="1"/>
      <c r="F356" s="1"/>
      <c r="G356" s="85"/>
      <c r="H356" s="85"/>
      <c r="N356" s="1"/>
    </row>
    <row r="357" spans="1:14" s="3" customFormat="1" x14ac:dyDescent="0.25">
      <c r="A357" s="1"/>
      <c r="B357" s="1"/>
      <c r="C357" s="1"/>
      <c r="D357" s="1"/>
      <c r="E357" s="1"/>
      <c r="F357" s="1"/>
      <c r="G357" s="85"/>
      <c r="H357" s="85"/>
      <c r="N357" s="1"/>
    </row>
    <row r="358" spans="1:14" s="3" customFormat="1" x14ac:dyDescent="0.25">
      <c r="A358" s="1"/>
      <c r="B358" s="1"/>
      <c r="C358" s="1"/>
      <c r="D358" s="1"/>
      <c r="E358" s="1"/>
      <c r="F358" s="1"/>
      <c r="G358" s="85"/>
      <c r="H358" s="85"/>
      <c r="N358" s="1"/>
    </row>
    <row r="359" spans="1:14" s="3" customFormat="1" x14ac:dyDescent="0.25">
      <c r="A359" s="1"/>
      <c r="B359" s="1"/>
      <c r="C359" s="1"/>
      <c r="D359" s="1"/>
      <c r="E359" s="1"/>
      <c r="F359" s="1"/>
      <c r="G359" s="85"/>
      <c r="H359" s="85"/>
      <c r="N359" s="1"/>
    </row>
    <row r="360" spans="1:14" s="3" customFormat="1" x14ac:dyDescent="0.25">
      <c r="A360" s="1"/>
      <c r="B360" s="1"/>
      <c r="C360" s="1"/>
      <c r="D360" s="1"/>
      <c r="E360" s="1"/>
      <c r="F360" s="1"/>
      <c r="G360" s="85"/>
      <c r="H360" s="85"/>
      <c r="N360" s="1"/>
    </row>
    <row r="361" spans="1:14" s="3" customFormat="1" x14ac:dyDescent="0.25">
      <c r="A361" s="1"/>
      <c r="B361" s="1"/>
      <c r="C361" s="1"/>
      <c r="D361" s="1"/>
      <c r="E361" s="1"/>
      <c r="F361" s="1"/>
      <c r="G361" s="85"/>
      <c r="H361" s="85"/>
      <c r="N361" s="1"/>
    </row>
    <row r="362" spans="1:14" s="3" customFormat="1" x14ac:dyDescent="0.25">
      <c r="A362" s="1"/>
      <c r="B362" s="1"/>
      <c r="C362" s="1"/>
      <c r="D362" s="1"/>
      <c r="E362" s="1"/>
      <c r="F362" s="1"/>
      <c r="G362" s="85"/>
      <c r="H362" s="85"/>
      <c r="N362" s="1"/>
    </row>
    <row r="363" spans="1:14" s="3" customFormat="1" x14ac:dyDescent="0.25">
      <c r="A363" s="1"/>
      <c r="B363" s="1"/>
      <c r="C363" s="1"/>
      <c r="D363" s="1"/>
      <c r="E363" s="1"/>
      <c r="F363" s="1"/>
      <c r="G363" s="85"/>
      <c r="H363" s="85"/>
      <c r="N363" s="1"/>
    </row>
    <row r="364" spans="1:14" s="3" customFormat="1" x14ac:dyDescent="0.25">
      <c r="A364" s="1"/>
      <c r="B364" s="1"/>
      <c r="C364" s="1"/>
      <c r="D364" s="1"/>
      <c r="E364" s="1"/>
      <c r="F364" s="1"/>
      <c r="G364" s="85"/>
      <c r="H364" s="85"/>
      <c r="N364" s="1"/>
    </row>
    <row r="365" spans="1:14" s="3" customFormat="1" x14ac:dyDescent="0.25">
      <c r="A365" s="1"/>
      <c r="B365" s="1"/>
      <c r="C365" s="1"/>
      <c r="D365" s="1"/>
      <c r="E365" s="1"/>
      <c r="F365" s="1"/>
      <c r="G365" s="85"/>
      <c r="H365" s="85"/>
      <c r="N365" s="1"/>
    </row>
  </sheetData>
  <mergeCells count="347">
    <mergeCell ref="E7:F7"/>
    <mergeCell ref="G7:H7"/>
    <mergeCell ref="B8:D8"/>
    <mergeCell ref="E8:F8"/>
    <mergeCell ref="G8:H8"/>
    <mergeCell ref="E9:F9"/>
    <mergeCell ref="G9:H9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B14:D14"/>
    <mergeCell ref="E14:F14"/>
    <mergeCell ref="G14:H14"/>
    <mergeCell ref="B15:D15"/>
    <mergeCell ref="E10:F10"/>
    <mergeCell ref="G10:H10"/>
    <mergeCell ref="E11:F11"/>
    <mergeCell ref="G11:H11"/>
    <mergeCell ref="E12:F12"/>
    <mergeCell ref="G12:H12"/>
    <mergeCell ref="B19:D19"/>
    <mergeCell ref="E19:F19"/>
    <mergeCell ref="G19:H19"/>
    <mergeCell ref="E20:F20"/>
    <mergeCell ref="G20:H20"/>
    <mergeCell ref="B21:G21"/>
    <mergeCell ref="E16:F16"/>
    <mergeCell ref="G16:H16"/>
    <mergeCell ref="E17:F17"/>
    <mergeCell ref="G17:H17"/>
    <mergeCell ref="E18:F18"/>
    <mergeCell ref="G18:H18"/>
    <mergeCell ref="B29:D29"/>
    <mergeCell ref="B30:D30"/>
    <mergeCell ref="E30:F30"/>
    <mergeCell ref="G30:H30"/>
    <mergeCell ref="B26:G26"/>
    <mergeCell ref="B27:G27"/>
    <mergeCell ref="E23:F23"/>
    <mergeCell ref="G23:H23"/>
    <mergeCell ref="E24:F24"/>
    <mergeCell ref="G24:H24"/>
    <mergeCell ref="E25:F25"/>
    <mergeCell ref="G25:H25"/>
    <mergeCell ref="E33:F33"/>
    <mergeCell ref="E34:F34"/>
    <mergeCell ref="G34:H34"/>
    <mergeCell ref="E35:F35"/>
    <mergeCell ref="E36:F36"/>
    <mergeCell ref="B37:G37"/>
    <mergeCell ref="B31:D31"/>
    <mergeCell ref="E31:F31"/>
    <mergeCell ref="G31:H31"/>
    <mergeCell ref="B32:D32"/>
    <mergeCell ref="E32:F32"/>
    <mergeCell ref="G32:H32"/>
    <mergeCell ref="E43:F43"/>
    <mergeCell ref="G43:H43"/>
    <mergeCell ref="E44:F44"/>
    <mergeCell ref="G44:H44"/>
    <mergeCell ref="B45:G45"/>
    <mergeCell ref="B46:G46"/>
    <mergeCell ref="E39:F39"/>
    <mergeCell ref="G39:H39"/>
    <mergeCell ref="E40:F40"/>
    <mergeCell ref="G40:H40"/>
    <mergeCell ref="E42:F42"/>
    <mergeCell ref="G42:H42"/>
    <mergeCell ref="B52:D52"/>
    <mergeCell ref="E52:F52"/>
    <mergeCell ref="G52:H52"/>
    <mergeCell ref="B53:D53"/>
    <mergeCell ref="E53:F53"/>
    <mergeCell ref="G53:H53"/>
    <mergeCell ref="B48:G48"/>
    <mergeCell ref="B50:D50"/>
    <mergeCell ref="B51:D51"/>
    <mergeCell ref="E51:F51"/>
    <mergeCell ref="G51:H51"/>
    <mergeCell ref="E60:F60"/>
    <mergeCell ref="E61:F61"/>
    <mergeCell ref="E62:F62"/>
    <mergeCell ref="E63:F63"/>
    <mergeCell ref="E64:F64"/>
    <mergeCell ref="E65:F65"/>
    <mergeCell ref="B54:G54"/>
    <mergeCell ref="B55:G55"/>
    <mergeCell ref="E56:F56"/>
    <mergeCell ref="E58:F58"/>
    <mergeCell ref="E59:F59"/>
    <mergeCell ref="E72:F72"/>
    <mergeCell ref="E73:F73"/>
    <mergeCell ref="E74:F74"/>
    <mergeCell ref="E75:F75"/>
    <mergeCell ref="E76:F76"/>
    <mergeCell ref="E77:F77"/>
    <mergeCell ref="E66:F66"/>
    <mergeCell ref="E67:F67"/>
    <mergeCell ref="E68:F68"/>
    <mergeCell ref="E69:F69"/>
    <mergeCell ref="E70:F70"/>
    <mergeCell ref="E71:F71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64:F264"/>
    <mergeCell ref="G315:H315"/>
    <mergeCell ref="G316:H316"/>
    <mergeCell ref="G317:H317"/>
    <mergeCell ref="G318:H318"/>
    <mergeCell ref="G319:H319"/>
    <mergeCell ref="E258:F258"/>
    <mergeCell ref="E259:F259"/>
    <mergeCell ref="E260:F260"/>
    <mergeCell ref="E261:F261"/>
    <mergeCell ref="E262:F262"/>
    <mergeCell ref="E263:F263"/>
    <mergeCell ref="G326:H326"/>
    <mergeCell ref="G327:H327"/>
    <mergeCell ref="G328:H328"/>
    <mergeCell ref="G329:H329"/>
    <mergeCell ref="G330:H330"/>
    <mergeCell ref="G331:H331"/>
    <mergeCell ref="G320:H320"/>
    <mergeCell ref="G321:H321"/>
    <mergeCell ref="G322:H322"/>
    <mergeCell ref="G323:H323"/>
    <mergeCell ref="G324:H324"/>
    <mergeCell ref="G325:H325"/>
    <mergeCell ref="G339:H339"/>
    <mergeCell ref="G340:H340"/>
    <mergeCell ref="G341:H341"/>
    <mergeCell ref="G342:H342"/>
    <mergeCell ref="G343:H343"/>
    <mergeCell ref="G332:H332"/>
    <mergeCell ref="G333:H333"/>
    <mergeCell ref="G334:H334"/>
    <mergeCell ref="G335:H335"/>
    <mergeCell ref="G336:H336"/>
    <mergeCell ref="G337:H337"/>
    <mergeCell ref="G362:H362"/>
    <mergeCell ref="G363:H363"/>
    <mergeCell ref="G364:H364"/>
    <mergeCell ref="G365:H365"/>
    <mergeCell ref="B57:G57"/>
    <mergeCell ref="G356:H356"/>
    <mergeCell ref="G357:H357"/>
    <mergeCell ref="G358:H358"/>
    <mergeCell ref="G359:H359"/>
    <mergeCell ref="G360:H360"/>
    <mergeCell ref="G361:H361"/>
    <mergeCell ref="G350:H350"/>
    <mergeCell ref="G351:H351"/>
    <mergeCell ref="G352:H352"/>
    <mergeCell ref="G353:H353"/>
    <mergeCell ref="G354:H354"/>
    <mergeCell ref="G355:H355"/>
    <mergeCell ref="G344:H344"/>
    <mergeCell ref="G345:H345"/>
    <mergeCell ref="G346:H346"/>
    <mergeCell ref="G347:H347"/>
    <mergeCell ref="G348:H348"/>
    <mergeCell ref="G349:H349"/>
    <mergeCell ref="G338:H338"/>
  </mergeCells>
  <printOptions horizontalCentered="1" verticalCentered="1"/>
  <pageMargins left="0" right="0" top="0" bottom="0" header="0.1" footer="0.1"/>
  <pageSetup scale="61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rgb="FFF10129"/>
  </sheetPr>
  <dimension ref="A2:P335"/>
  <sheetViews>
    <sheetView showGridLines="0" view="pageBreakPreview" topLeftCell="A13" zoomScaleNormal="100" zoomScaleSheetLayoutView="100" workbookViewId="0">
      <selection activeCell="D21" sqref="D21"/>
    </sheetView>
  </sheetViews>
  <sheetFormatPr baseColWidth="10" defaultColWidth="9.7109375" defaultRowHeight="22.5" customHeight="1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72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13" width="15.28515625" style="3" customWidth="1"/>
    <col min="14" max="14" width="20.42578125" style="1" customWidth="1"/>
    <col min="15" max="15" width="22.7109375" style="1" customWidth="1"/>
    <col min="16" max="16" width="15.140625" style="1" customWidth="1"/>
    <col min="17" max="23" width="9.7109375" style="1" customWidth="1"/>
    <col min="24" max="24" width="88" style="1" customWidth="1"/>
    <col min="25" max="25" width="9.7109375" style="1" customWidth="1"/>
    <col min="26" max="16384" width="9.7109375" style="1"/>
  </cols>
  <sheetData>
    <row r="2" spans="2:16" ht="22.5" customHeight="1" x14ac:dyDescent="0.25">
      <c r="B2" s="100" t="s">
        <v>29</v>
      </c>
      <c r="C2" s="100"/>
      <c r="D2" s="100"/>
      <c r="E2" s="100"/>
      <c r="F2" s="100"/>
      <c r="G2" s="100"/>
      <c r="H2" s="100"/>
      <c r="I2" s="100"/>
      <c r="J2" s="69"/>
      <c r="K2" s="69"/>
      <c r="L2" s="69"/>
      <c r="M2" s="69"/>
    </row>
    <row r="3" spans="2:16" ht="22.5" customHeight="1" x14ac:dyDescent="0.25">
      <c r="B3" s="60"/>
      <c r="C3" s="60"/>
      <c r="D3" s="60"/>
      <c r="E3" s="55"/>
      <c r="F3" s="55"/>
      <c r="G3" s="55"/>
      <c r="H3" s="55"/>
      <c r="I3" s="56"/>
      <c r="J3" s="8"/>
      <c r="K3" s="8"/>
      <c r="L3" s="8"/>
      <c r="M3" s="8"/>
    </row>
    <row r="4" spans="2:16" ht="22.5" customHeight="1" x14ac:dyDescent="0.25">
      <c r="B4" s="102" t="s">
        <v>2</v>
      </c>
      <c r="C4" s="102"/>
      <c r="D4" s="102"/>
      <c r="E4" s="18">
        <v>0.66666666666666663</v>
      </c>
      <c r="F4" s="103" t="s">
        <v>8</v>
      </c>
      <c r="G4" s="104"/>
      <c r="H4" s="19">
        <v>0.48958333333333331</v>
      </c>
      <c r="I4" s="20">
        <f ca="1">NOW()</f>
        <v>42733.726246759259</v>
      </c>
      <c r="J4" s="20"/>
      <c r="K4" s="20"/>
      <c r="L4" s="20"/>
      <c r="M4" s="20"/>
    </row>
    <row r="5" spans="2:16" ht="22.5" customHeight="1" x14ac:dyDescent="0.25">
      <c r="B5" s="105" t="s">
        <v>41</v>
      </c>
      <c r="C5" s="105"/>
      <c r="D5" s="105"/>
      <c r="E5" s="106" t="s">
        <v>5</v>
      </c>
      <c r="F5" s="106"/>
      <c r="G5" s="106" t="s">
        <v>3</v>
      </c>
      <c r="H5" s="106"/>
      <c r="I5" s="9">
        <v>100</v>
      </c>
      <c r="J5" s="9"/>
      <c r="K5" s="9"/>
      <c r="L5" s="9"/>
      <c r="M5" s="9"/>
      <c r="N5" s="32"/>
      <c r="P5" s="3"/>
    </row>
    <row r="6" spans="2:16" ht="22.5" customHeight="1" x14ac:dyDescent="0.25">
      <c r="B6" s="61"/>
      <c r="C6" s="61"/>
      <c r="D6" s="61"/>
      <c r="E6" s="62"/>
      <c r="F6" s="62"/>
      <c r="G6" s="62"/>
      <c r="H6" s="62"/>
      <c r="I6" s="10"/>
      <c r="J6" s="10"/>
      <c r="K6" s="10"/>
      <c r="L6" s="10"/>
      <c r="M6" s="10"/>
      <c r="N6" s="32"/>
    </row>
    <row r="7" spans="2:16" ht="22.5" customHeight="1" x14ac:dyDescent="0.25">
      <c r="B7" s="21" t="s">
        <v>12</v>
      </c>
      <c r="C7" s="21"/>
      <c r="D7" s="21"/>
      <c r="E7" s="90">
        <v>5000000</v>
      </c>
      <c r="F7" s="90"/>
      <c r="G7" s="91">
        <v>1</v>
      </c>
      <c r="H7" s="91"/>
      <c r="I7" s="11">
        <f>E7*G7</f>
        <v>5000000</v>
      </c>
      <c r="J7" s="11"/>
      <c r="K7" s="11"/>
      <c r="L7" s="11"/>
      <c r="M7" s="11"/>
      <c r="N7" s="11"/>
    </row>
    <row r="8" spans="2:16" ht="22.5" customHeight="1" x14ac:dyDescent="0.25">
      <c r="B8" s="99" t="s">
        <v>27</v>
      </c>
      <c r="C8" s="99"/>
      <c r="D8" s="99"/>
      <c r="E8" s="91" t="s">
        <v>4</v>
      </c>
      <c r="F8" s="91"/>
      <c r="G8" s="91" t="s">
        <v>4</v>
      </c>
      <c r="H8" s="91"/>
      <c r="I8" s="65" t="s">
        <v>4</v>
      </c>
      <c r="J8" s="65"/>
      <c r="K8" s="65"/>
      <c r="L8" s="65"/>
      <c r="M8" s="65"/>
      <c r="N8" s="7"/>
    </row>
    <row r="9" spans="2:16" ht="22.5" customHeight="1" x14ac:dyDescent="0.25">
      <c r="B9" s="22" t="s">
        <v>46</v>
      </c>
      <c r="C9" s="66"/>
      <c r="D9" s="66"/>
      <c r="E9" s="90">
        <v>1200</v>
      </c>
      <c r="F9" s="90"/>
      <c r="G9" s="91">
        <f>+I5</f>
        <v>100</v>
      </c>
      <c r="H9" s="91"/>
      <c r="I9" s="64">
        <f>E9*G9</f>
        <v>120000</v>
      </c>
      <c r="J9" s="64"/>
      <c r="K9" s="64"/>
      <c r="L9" s="64"/>
      <c r="M9" s="64"/>
      <c r="N9" s="7"/>
    </row>
    <row r="10" spans="2:16" ht="22.5" customHeight="1" x14ac:dyDescent="0.25">
      <c r="B10" s="22" t="s">
        <v>47</v>
      </c>
      <c r="C10" s="66"/>
      <c r="D10" s="66"/>
      <c r="E10" s="90">
        <v>2000</v>
      </c>
      <c r="F10" s="90"/>
      <c r="G10" s="91">
        <f>+I5</f>
        <v>100</v>
      </c>
      <c r="H10" s="91"/>
      <c r="I10" s="64">
        <f>E10*G10</f>
        <v>200000</v>
      </c>
      <c r="J10" s="64"/>
      <c r="K10" s="64"/>
      <c r="L10" s="64"/>
      <c r="M10" s="64"/>
      <c r="N10" s="7"/>
    </row>
    <row r="11" spans="2:16" ht="22.5" customHeight="1" x14ac:dyDescent="0.25">
      <c r="B11" s="21" t="s">
        <v>22</v>
      </c>
      <c r="C11" s="21"/>
      <c r="D11" s="21"/>
      <c r="E11" s="90">
        <v>5800</v>
      </c>
      <c r="F11" s="90"/>
      <c r="G11" s="91">
        <f>+I5</f>
        <v>100</v>
      </c>
      <c r="H11" s="91"/>
      <c r="I11" s="64">
        <f>E11*G11</f>
        <v>580000</v>
      </c>
      <c r="J11" s="64"/>
      <c r="K11" s="64"/>
      <c r="L11" s="64"/>
      <c r="M11" s="64"/>
      <c r="N11" s="7"/>
    </row>
    <row r="12" spans="2:16" ht="22.5" customHeight="1" x14ac:dyDescent="0.25">
      <c r="B12" s="21" t="s">
        <v>35</v>
      </c>
      <c r="C12" s="21"/>
      <c r="D12" s="21"/>
      <c r="E12" s="90">
        <v>37900</v>
      </c>
      <c r="F12" s="90"/>
      <c r="G12" s="91">
        <f>I5-G13</f>
        <v>93</v>
      </c>
      <c r="H12" s="91"/>
      <c r="I12" s="64">
        <f>E12*G12</f>
        <v>3524700</v>
      </c>
      <c r="J12" s="64"/>
      <c r="K12" s="64"/>
      <c r="L12" s="64"/>
      <c r="M12" s="64"/>
      <c r="N12" s="7"/>
    </row>
    <row r="13" spans="2:16" ht="22.5" customHeight="1" x14ac:dyDescent="0.25">
      <c r="B13" s="21" t="s">
        <v>7</v>
      </c>
      <c r="C13" s="21"/>
      <c r="D13" s="21"/>
      <c r="E13" s="90">
        <v>22000</v>
      </c>
      <c r="F13" s="90"/>
      <c r="G13" s="91">
        <v>7</v>
      </c>
      <c r="H13" s="91"/>
      <c r="I13" s="64">
        <f>E13*G13</f>
        <v>154000</v>
      </c>
      <c r="J13" s="64"/>
      <c r="K13" s="64"/>
      <c r="L13" s="64"/>
      <c r="M13" s="64"/>
      <c r="N13" s="7"/>
    </row>
    <row r="14" spans="2:16" ht="22.5" customHeight="1" x14ac:dyDescent="0.25">
      <c r="B14" s="97" t="s">
        <v>23</v>
      </c>
      <c r="C14" s="97"/>
      <c r="D14" s="97"/>
      <c r="E14" s="90"/>
      <c r="F14" s="90"/>
      <c r="G14" s="91"/>
      <c r="H14" s="91"/>
      <c r="I14" s="11"/>
      <c r="J14" s="11"/>
      <c r="K14" s="11"/>
      <c r="L14" s="11"/>
      <c r="M14" s="11"/>
      <c r="N14" s="7"/>
    </row>
    <row r="15" spans="2:16" ht="22.5" customHeight="1" x14ac:dyDescent="0.25">
      <c r="B15" s="98" t="s">
        <v>44</v>
      </c>
      <c r="C15" s="98"/>
      <c r="D15" s="98"/>
      <c r="E15" s="64"/>
      <c r="F15" s="64"/>
      <c r="G15" s="65"/>
      <c r="H15" s="65"/>
      <c r="I15" s="11"/>
      <c r="J15" s="11"/>
      <c r="K15" s="11"/>
      <c r="L15" s="11"/>
      <c r="M15" s="11"/>
      <c r="N15" s="7"/>
    </row>
    <row r="16" spans="2:16" ht="22.5" customHeight="1" x14ac:dyDescent="0.25">
      <c r="B16" s="22" t="s">
        <v>43</v>
      </c>
      <c r="C16" s="22"/>
      <c r="D16" s="22"/>
      <c r="E16" s="90">
        <v>52400</v>
      </c>
      <c r="F16" s="90"/>
      <c r="G16" s="91">
        <f>ROUNDUP(((G12*1)/10),0)</f>
        <v>10</v>
      </c>
      <c r="H16" s="91"/>
      <c r="I16" s="11">
        <f>G16*E16</f>
        <v>524000</v>
      </c>
      <c r="J16" s="11"/>
      <c r="K16" s="11"/>
      <c r="L16" s="11"/>
      <c r="M16" s="11"/>
      <c r="N16" s="7"/>
    </row>
    <row r="17" spans="1:14" ht="22.5" customHeight="1" x14ac:dyDescent="0.25">
      <c r="B17" s="23" t="s">
        <v>25</v>
      </c>
      <c r="C17" s="24"/>
      <c r="D17" s="25"/>
      <c r="E17" s="90">
        <v>49900</v>
      </c>
      <c r="F17" s="90"/>
      <c r="G17" s="91">
        <f>ROUNDUP(((G12*1)/8),0)-2</f>
        <v>10</v>
      </c>
      <c r="H17" s="91"/>
      <c r="I17" s="11">
        <f>G17*E17</f>
        <v>499000</v>
      </c>
      <c r="J17" s="11"/>
      <c r="K17" s="11"/>
      <c r="L17" s="11"/>
      <c r="M17" s="11"/>
      <c r="N17" s="7"/>
    </row>
    <row r="18" spans="1:14" ht="22.5" customHeight="1" x14ac:dyDescent="0.25">
      <c r="B18" s="23" t="s">
        <v>52</v>
      </c>
      <c r="C18" s="24"/>
      <c r="D18" s="25"/>
      <c r="E18" s="90">
        <v>30000</v>
      </c>
      <c r="F18" s="90"/>
      <c r="G18" s="91">
        <f>(+G12*3)/18</f>
        <v>15.5</v>
      </c>
      <c r="H18" s="91"/>
      <c r="I18" s="11">
        <f>G18*E18</f>
        <v>465000</v>
      </c>
      <c r="J18" s="11"/>
      <c r="K18" s="11"/>
      <c r="L18" s="11"/>
      <c r="M18" s="11"/>
      <c r="N18" s="7"/>
    </row>
    <row r="19" spans="1:14" ht="22.5" customHeight="1" thickBot="1" x14ac:dyDescent="0.3">
      <c r="B19" s="86" t="s">
        <v>10</v>
      </c>
      <c r="C19" s="86"/>
      <c r="D19" s="86"/>
      <c r="E19" s="86"/>
      <c r="F19" s="86"/>
      <c r="G19" s="86"/>
      <c r="H19" s="26"/>
      <c r="I19" s="27">
        <f>SUM(I7:I18)</f>
        <v>11066700</v>
      </c>
      <c r="J19" s="28"/>
      <c r="K19" s="28"/>
      <c r="L19" s="28">
        <f>+I7-I21-I22-I23+I12</f>
        <v>5739700</v>
      </c>
      <c r="M19" s="28"/>
      <c r="N19" s="7" t="e">
        <f>+I7+I9+I10+I11+I12+I13+I16+I17+I18+#REF!+#REF!</f>
        <v>#REF!</v>
      </c>
    </row>
    <row r="20" spans="1:14" ht="22.5" customHeight="1" thickTop="1" x14ac:dyDescent="0.25">
      <c r="B20" s="57" t="s">
        <v>30</v>
      </c>
      <c r="C20" s="57"/>
      <c r="D20" s="57"/>
      <c r="E20" s="64"/>
      <c r="F20" s="64"/>
      <c r="G20" s="65"/>
      <c r="H20" s="65"/>
      <c r="I20" s="11"/>
      <c r="J20" s="11"/>
      <c r="K20" s="11"/>
      <c r="L20" s="11"/>
      <c r="M20" s="11"/>
      <c r="N20" s="7"/>
    </row>
    <row r="21" spans="1:14" ht="22.5" customHeight="1" x14ac:dyDescent="0.25">
      <c r="B21" s="58" t="s">
        <v>16</v>
      </c>
      <c r="C21" s="58"/>
      <c r="D21" s="58"/>
      <c r="E21" s="95"/>
      <c r="F21" s="95"/>
      <c r="G21" s="95">
        <v>0.4</v>
      </c>
      <c r="H21" s="95"/>
      <c r="I21" s="15">
        <f>+I7*G21</f>
        <v>2000000</v>
      </c>
      <c r="J21" s="15"/>
      <c r="K21" s="15"/>
      <c r="L21" s="15"/>
      <c r="M21" s="15"/>
      <c r="N21" s="7"/>
    </row>
    <row r="22" spans="1:14" ht="22.5" customHeight="1" x14ac:dyDescent="0.25">
      <c r="B22" s="80" t="s">
        <v>31</v>
      </c>
      <c r="C22" s="80"/>
      <c r="D22" s="80"/>
      <c r="E22" s="94"/>
      <c r="F22" s="94"/>
      <c r="G22" s="95">
        <v>1</v>
      </c>
      <c r="H22" s="95"/>
      <c r="I22" s="11">
        <f>+I18</f>
        <v>465000</v>
      </c>
      <c r="J22" s="11"/>
      <c r="K22" s="11"/>
      <c r="L22" s="11"/>
      <c r="M22" s="11"/>
      <c r="N22" s="7"/>
    </row>
    <row r="23" spans="1:14" ht="22.5" customHeight="1" x14ac:dyDescent="0.25">
      <c r="B23" s="80" t="s">
        <v>48</v>
      </c>
      <c r="C23" s="80"/>
      <c r="D23" s="80"/>
      <c r="E23" s="94"/>
      <c r="F23" s="94"/>
      <c r="G23" s="95">
        <v>1</v>
      </c>
      <c r="H23" s="95"/>
      <c r="I23" s="11">
        <f>+I9+I10</f>
        <v>320000</v>
      </c>
      <c r="J23" s="11"/>
      <c r="K23" s="11"/>
      <c r="L23" s="11"/>
      <c r="M23" s="11"/>
      <c r="N23" s="7"/>
    </row>
    <row r="24" spans="1:14" ht="22.5" customHeight="1" thickBot="1" x14ac:dyDescent="0.3">
      <c r="B24" s="86" t="s">
        <v>36</v>
      </c>
      <c r="C24" s="86"/>
      <c r="D24" s="86"/>
      <c r="E24" s="86"/>
      <c r="F24" s="86"/>
      <c r="G24" s="86"/>
      <c r="H24" s="26"/>
      <c r="I24" s="27">
        <f>SUM(I21:I23)</f>
        <v>2785000</v>
      </c>
      <c r="J24" s="28"/>
      <c r="K24" s="28"/>
      <c r="L24" s="28"/>
      <c r="M24" s="28"/>
      <c r="N24" s="7">
        <f>+I21+I22+I23</f>
        <v>2785000</v>
      </c>
    </row>
    <row r="25" spans="1:14" ht="22.5" customHeight="1" thickTop="1" thickBot="1" x14ac:dyDescent="0.3">
      <c r="B25" s="86" t="s">
        <v>65</v>
      </c>
      <c r="C25" s="86"/>
      <c r="D25" s="86"/>
      <c r="E25" s="86"/>
      <c r="F25" s="86"/>
      <c r="G25" s="86"/>
      <c r="H25" s="26"/>
      <c r="I25" s="27">
        <f>+I19-I24</f>
        <v>8281700</v>
      </c>
      <c r="J25" s="28"/>
      <c r="K25" s="28"/>
      <c r="L25" s="28"/>
      <c r="M25" s="28"/>
      <c r="N25" s="7" t="e">
        <f>+N19-N24</f>
        <v>#REF!</v>
      </c>
    </row>
    <row r="26" spans="1:14" s="3" customFormat="1" ht="22.5" customHeight="1" thickTop="1" x14ac:dyDescent="0.25">
      <c r="A26" s="1"/>
      <c r="B26" s="24"/>
      <c r="C26" s="24"/>
      <c r="D26" s="24"/>
      <c r="E26" s="88"/>
      <c r="F26" s="88"/>
      <c r="G26" s="11"/>
      <c r="H26" s="65"/>
      <c r="I26" s="59"/>
      <c r="N26" s="1"/>
    </row>
    <row r="27" spans="1:14" s="3" customFormat="1" ht="22.5" customHeight="1" thickBot="1" x14ac:dyDescent="0.3">
      <c r="A27" s="1"/>
      <c r="B27" s="86" t="s">
        <v>66</v>
      </c>
      <c r="C27" s="86"/>
      <c r="D27" s="86"/>
      <c r="E27" s="86"/>
      <c r="F27" s="86"/>
      <c r="G27" s="86"/>
      <c r="H27" s="26"/>
      <c r="I27" s="27">
        <f>+I25*0.01</f>
        <v>82817</v>
      </c>
      <c r="N27" s="1"/>
    </row>
    <row r="28" spans="1:14" s="3" customFormat="1" ht="22.5" customHeight="1" thickTop="1" x14ac:dyDescent="0.25">
      <c r="A28" s="1"/>
      <c r="B28" s="1"/>
      <c r="C28" s="1"/>
      <c r="D28" s="1"/>
      <c r="E28" s="87"/>
      <c r="F28" s="87"/>
      <c r="G28" s="7"/>
      <c r="H28" s="68"/>
      <c r="N28" s="1"/>
    </row>
    <row r="29" spans="1:14" s="3" customFormat="1" ht="22.5" customHeight="1" x14ac:dyDescent="0.25">
      <c r="A29" s="1"/>
      <c r="B29" s="1"/>
      <c r="C29" s="1"/>
      <c r="D29" s="1"/>
      <c r="E29" s="87"/>
      <c r="F29" s="87"/>
      <c r="G29" s="7"/>
      <c r="H29" s="68"/>
      <c r="N29" s="1"/>
    </row>
    <row r="30" spans="1:14" s="3" customFormat="1" ht="22.5" customHeight="1" x14ac:dyDescent="0.25">
      <c r="A30" s="1"/>
      <c r="B30" s="1"/>
      <c r="C30" s="1"/>
      <c r="D30" s="1"/>
      <c r="E30" s="87"/>
      <c r="F30" s="87"/>
      <c r="G30" s="7"/>
      <c r="H30" s="68"/>
      <c r="N30" s="1"/>
    </row>
    <row r="31" spans="1:14" s="3" customFormat="1" ht="22.5" customHeight="1" x14ac:dyDescent="0.25">
      <c r="A31" s="1"/>
      <c r="B31" s="1"/>
      <c r="C31" s="1"/>
      <c r="D31" s="1"/>
      <c r="E31" s="87"/>
      <c r="F31" s="87"/>
      <c r="G31" s="7"/>
      <c r="H31" s="68"/>
      <c r="N31" s="1"/>
    </row>
    <row r="32" spans="1:14" s="3" customFormat="1" ht="22.5" customHeight="1" x14ac:dyDescent="0.25">
      <c r="A32" s="1"/>
      <c r="B32" s="1"/>
      <c r="C32" s="1"/>
      <c r="D32" s="1"/>
      <c r="E32" s="87"/>
      <c r="F32" s="87"/>
      <c r="G32" s="7"/>
      <c r="H32" s="68"/>
      <c r="N32" s="1"/>
    </row>
    <row r="33" spans="1:14" s="3" customFormat="1" ht="22.5" customHeight="1" x14ac:dyDescent="0.25">
      <c r="A33" s="1"/>
      <c r="B33" s="1"/>
      <c r="C33" s="1"/>
      <c r="D33" s="1"/>
      <c r="E33" s="87"/>
      <c r="F33" s="87"/>
      <c r="G33" s="7"/>
      <c r="H33" s="68"/>
      <c r="N33" s="1"/>
    </row>
    <row r="34" spans="1:14" s="3" customFormat="1" ht="22.5" customHeight="1" x14ac:dyDescent="0.25">
      <c r="A34" s="1"/>
      <c r="B34" s="1"/>
      <c r="C34" s="1"/>
      <c r="D34" s="1"/>
      <c r="E34" s="87"/>
      <c r="F34" s="87"/>
      <c r="G34" s="7"/>
      <c r="H34" s="68"/>
      <c r="N34" s="1"/>
    </row>
    <row r="35" spans="1:14" s="3" customFormat="1" ht="22.5" customHeight="1" x14ac:dyDescent="0.25">
      <c r="A35" s="1"/>
      <c r="B35" s="1"/>
      <c r="C35" s="1"/>
      <c r="D35" s="1"/>
      <c r="E35" s="87"/>
      <c r="F35" s="87"/>
      <c r="G35" s="7"/>
      <c r="H35" s="68"/>
      <c r="N35" s="1"/>
    </row>
    <row r="36" spans="1:14" s="3" customFormat="1" ht="22.5" customHeight="1" x14ac:dyDescent="0.25">
      <c r="A36" s="1"/>
      <c r="B36" s="1"/>
      <c r="C36" s="1"/>
      <c r="D36" s="1"/>
      <c r="E36" s="87"/>
      <c r="F36" s="87"/>
      <c r="G36" s="7"/>
      <c r="H36" s="68"/>
      <c r="N36" s="1"/>
    </row>
    <row r="37" spans="1:14" s="3" customFormat="1" ht="22.5" customHeight="1" x14ac:dyDescent="0.25">
      <c r="A37" s="1"/>
      <c r="B37" s="1"/>
      <c r="C37" s="1"/>
      <c r="D37" s="1"/>
      <c r="E37" s="87"/>
      <c r="F37" s="87"/>
      <c r="G37" s="7"/>
      <c r="H37" s="68"/>
      <c r="N37" s="1"/>
    </row>
    <row r="38" spans="1:14" s="3" customFormat="1" ht="22.5" customHeight="1" x14ac:dyDescent="0.25">
      <c r="A38" s="1"/>
      <c r="B38" s="1"/>
      <c r="C38" s="1"/>
      <c r="D38" s="1"/>
      <c r="E38" s="87"/>
      <c r="F38" s="87"/>
      <c r="G38" s="7"/>
      <c r="H38" s="68"/>
      <c r="N38" s="1"/>
    </row>
    <row r="39" spans="1:14" s="3" customFormat="1" ht="22.5" customHeight="1" x14ac:dyDescent="0.25">
      <c r="A39" s="1"/>
      <c r="B39" s="1"/>
      <c r="C39" s="1"/>
      <c r="D39" s="1"/>
      <c r="E39" s="87"/>
      <c r="F39" s="87"/>
      <c r="G39" s="7"/>
      <c r="H39" s="68"/>
      <c r="N39" s="1"/>
    </row>
    <row r="40" spans="1:14" s="3" customFormat="1" ht="22.5" customHeight="1" x14ac:dyDescent="0.25">
      <c r="A40" s="1"/>
      <c r="B40" s="1"/>
      <c r="C40" s="1"/>
      <c r="D40" s="1"/>
      <c r="E40" s="87"/>
      <c r="F40" s="87"/>
      <c r="G40" s="7"/>
      <c r="H40" s="68"/>
      <c r="N40" s="1"/>
    </row>
    <row r="41" spans="1:14" s="3" customFormat="1" ht="22.5" customHeight="1" x14ac:dyDescent="0.25">
      <c r="A41" s="1"/>
      <c r="B41" s="1"/>
      <c r="C41" s="1"/>
      <c r="D41" s="1"/>
      <c r="E41" s="87"/>
      <c r="F41" s="87"/>
      <c r="G41" s="7"/>
      <c r="H41" s="68"/>
      <c r="N41" s="1"/>
    </row>
    <row r="42" spans="1:14" s="3" customFormat="1" ht="22.5" customHeight="1" x14ac:dyDescent="0.25">
      <c r="A42" s="1"/>
      <c r="B42" s="1"/>
      <c r="C42" s="1"/>
      <c r="D42" s="1"/>
      <c r="E42" s="87"/>
      <c r="F42" s="87"/>
      <c r="G42" s="7"/>
      <c r="H42" s="68"/>
      <c r="N42" s="1"/>
    </row>
    <row r="43" spans="1:14" s="3" customFormat="1" ht="22.5" customHeight="1" x14ac:dyDescent="0.25">
      <c r="A43" s="1"/>
      <c r="B43" s="1"/>
      <c r="C43" s="1"/>
      <c r="D43" s="1"/>
      <c r="E43" s="87"/>
      <c r="F43" s="87"/>
      <c r="G43" s="7"/>
      <c r="H43" s="68"/>
      <c r="N43" s="1"/>
    </row>
    <row r="44" spans="1:14" s="3" customFormat="1" ht="22.5" customHeight="1" x14ac:dyDescent="0.25">
      <c r="A44" s="1"/>
      <c r="B44" s="1"/>
      <c r="C44" s="1"/>
      <c r="D44" s="1"/>
      <c r="E44" s="87"/>
      <c r="F44" s="87"/>
      <c r="G44" s="7"/>
      <c r="H44" s="68"/>
      <c r="N44" s="1"/>
    </row>
    <row r="45" spans="1:14" s="3" customFormat="1" ht="22.5" customHeight="1" x14ac:dyDescent="0.25">
      <c r="A45" s="1"/>
      <c r="B45" s="1"/>
      <c r="C45" s="1"/>
      <c r="D45" s="1"/>
      <c r="E45" s="87"/>
      <c r="F45" s="87"/>
      <c r="G45" s="7"/>
      <c r="H45" s="68"/>
      <c r="N45" s="1"/>
    </row>
    <row r="46" spans="1:14" s="3" customFormat="1" ht="22.5" customHeight="1" x14ac:dyDescent="0.25">
      <c r="A46" s="1"/>
      <c r="B46" s="1"/>
      <c r="C46" s="1"/>
      <c r="D46" s="1"/>
      <c r="E46" s="87"/>
      <c r="F46" s="87"/>
      <c r="G46" s="7"/>
      <c r="H46" s="68"/>
      <c r="N46" s="1"/>
    </row>
    <row r="47" spans="1:14" s="3" customFormat="1" ht="22.5" customHeight="1" x14ac:dyDescent="0.25">
      <c r="A47" s="1"/>
      <c r="B47" s="1"/>
      <c r="C47" s="1"/>
      <c r="D47" s="1"/>
      <c r="E47" s="87"/>
      <c r="F47" s="87"/>
      <c r="G47" s="7"/>
      <c r="H47" s="68"/>
      <c r="N47" s="1"/>
    </row>
    <row r="48" spans="1:14" s="3" customFormat="1" ht="22.5" customHeight="1" x14ac:dyDescent="0.25">
      <c r="A48" s="1"/>
      <c r="B48" s="1"/>
      <c r="C48" s="1"/>
      <c r="D48" s="1"/>
      <c r="E48" s="87"/>
      <c r="F48" s="87"/>
      <c r="G48" s="7"/>
      <c r="H48" s="68"/>
      <c r="N48" s="1"/>
    </row>
    <row r="49" spans="1:14" s="3" customFormat="1" ht="22.5" customHeight="1" x14ac:dyDescent="0.25">
      <c r="A49" s="1"/>
      <c r="B49" s="1"/>
      <c r="C49" s="1"/>
      <c r="D49" s="1"/>
      <c r="E49" s="87"/>
      <c r="F49" s="87"/>
      <c r="G49" s="7"/>
      <c r="H49" s="68"/>
      <c r="N49" s="1"/>
    </row>
    <row r="50" spans="1:14" s="3" customFormat="1" ht="22.5" customHeight="1" x14ac:dyDescent="0.25">
      <c r="A50" s="1"/>
      <c r="B50" s="1"/>
      <c r="C50" s="1"/>
      <c r="D50" s="1"/>
      <c r="E50" s="87"/>
      <c r="F50" s="87"/>
      <c r="G50" s="7"/>
      <c r="H50" s="68"/>
      <c r="N50" s="1"/>
    </row>
    <row r="51" spans="1:14" s="3" customFormat="1" ht="22.5" customHeight="1" x14ac:dyDescent="0.25">
      <c r="A51" s="1"/>
      <c r="B51" s="1"/>
      <c r="C51" s="1"/>
      <c r="D51" s="1"/>
      <c r="E51" s="87"/>
      <c r="F51" s="87"/>
      <c r="G51" s="7"/>
      <c r="H51" s="68"/>
      <c r="N51" s="1"/>
    </row>
    <row r="52" spans="1:14" s="3" customFormat="1" ht="22.5" customHeight="1" x14ac:dyDescent="0.25">
      <c r="A52" s="1"/>
      <c r="B52" s="1"/>
      <c r="C52" s="1"/>
      <c r="D52" s="1"/>
      <c r="E52" s="87"/>
      <c r="F52" s="87"/>
      <c r="G52" s="7"/>
      <c r="H52" s="68"/>
      <c r="N52" s="1"/>
    </row>
    <row r="53" spans="1:14" s="3" customFormat="1" ht="22.5" customHeight="1" x14ac:dyDescent="0.25">
      <c r="A53" s="1"/>
      <c r="B53" s="1"/>
      <c r="C53" s="1"/>
      <c r="D53" s="1"/>
      <c r="E53" s="87"/>
      <c r="F53" s="87"/>
      <c r="G53" s="7"/>
      <c r="H53" s="68"/>
      <c r="N53" s="1"/>
    </row>
    <row r="54" spans="1:14" s="3" customFormat="1" ht="22.5" customHeight="1" x14ac:dyDescent="0.25">
      <c r="A54" s="1"/>
      <c r="B54" s="1"/>
      <c r="C54" s="1"/>
      <c r="D54" s="1"/>
      <c r="E54" s="87"/>
      <c r="F54" s="87"/>
      <c r="G54" s="7"/>
      <c r="H54" s="68"/>
      <c r="N54" s="1"/>
    </row>
    <row r="55" spans="1:14" s="3" customFormat="1" ht="22.5" customHeight="1" x14ac:dyDescent="0.25">
      <c r="A55" s="1"/>
      <c r="B55" s="1"/>
      <c r="C55" s="1"/>
      <c r="D55" s="1"/>
      <c r="E55" s="87"/>
      <c r="F55" s="87"/>
      <c r="G55" s="7"/>
      <c r="H55" s="68"/>
      <c r="N55" s="1"/>
    </row>
    <row r="56" spans="1:14" s="3" customFormat="1" ht="22.5" customHeight="1" x14ac:dyDescent="0.25">
      <c r="A56" s="1"/>
      <c r="B56" s="1"/>
      <c r="C56" s="1"/>
      <c r="D56" s="1"/>
      <c r="E56" s="87"/>
      <c r="F56" s="87"/>
      <c r="G56" s="7"/>
      <c r="H56" s="68"/>
      <c r="N56" s="1"/>
    </row>
    <row r="57" spans="1:14" s="3" customFormat="1" ht="22.5" customHeight="1" x14ac:dyDescent="0.25">
      <c r="A57" s="1"/>
      <c r="B57" s="1"/>
      <c r="C57" s="1"/>
      <c r="D57" s="1"/>
      <c r="E57" s="87"/>
      <c r="F57" s="87"/>
      <c r="G57" s="7"/>
      <c r="H57" s="68"/>
      <c r="N57" s="1"/>
    </row>
    <row r="58" spans="1:14" s="3" customFormat="1" ht="22.5" customHeight="1" x14ac:dyDescent="0.25">
      <c r="A58" s="1"/>
      <c r="B58" s="1"/>
      <c r="C58" s="1"/>
      <c r="D58" s="1"/>
      <c r="E58" s="87"/>
      <c r="F58" s="87"/>
      <c r="G58" s="7"/>
      <c r="H58" s="68"/>
      <c r="N58" s="1"/>
    </row>
    <row r="59" spans="1:14" s="3" customFormat="1" ht="22.5" customHeight="1" x14ac:dyDescent="0.25">
      <c r="A59" s="1"/>
      <c r="B59" s="1"/>
      <c r="C59" s="1"/>
      <c r="D59" s="1"/>
      <c r="E59" s="87"/>
      <c r="F59" s="87"/>
      <c r="G59" s="7"/>
      <c r="H59" s="68"/>
      <c r="N59" s="1"/>
    </row>
    <row r="60" spans="1:14" s="3" customFormat="1" ht="22.5" customHeight="1" x14ac:dyDescent="0.25">
      <c r="A60" s="1"/>
      <c r="B60" s="1"/>
      <c r="C60" s="1"/>
      <c r="D60" s="1"/>
      <c r="E60" s="87"/>
      <c r="F60" s="87"/>
      <c r="G60" s="7"/>
      <c r="H60" s="68"/>
      <c r="N60" s="1"/>
    </row>
    <row r="61" spans="1:14" s="3" customFormat="1" ht="22.5" customHeight="1" x14ac:dyDescent="0.25">
      <c r="A61" s="1"/>
      <c r="B61" s="1"/>
      <c r="C61" s="1"/>
      <c r="D61" s="1"/>
      <c r="E61" s="87"/>
      <c r="F61" s="87"/>
      <c r="G61" s="7"/>
      <c r="H61" s="68"/>
      <c r="N61" s="1"/>
    </row>
    <row r="62" spans="1:14" s="3" customFormat="1" ht="22.5" customHeight="1" x14ac:dyDescent="0.25">
      <c r="A62" s="1"/>
      <c r="B62" s="1"/>
      <c r="C62" s="1"/>
      <c r="D62" s="1"/>
      <c r="E62" s="87"/>
      <c r="F62" s="87"/>
      <c r="G62" s="7"/>
      <c r="H62" s="68"/>
      <c r="N62" s="1"/>
    </row>
    <row r="63" spans="1:14" s="3" customFormat="1" ht="22.5" customHeight="1" x14ac:dyDescent="0.25">
      <c r="A63" s="1"/>
      <c r="B63" s="1"/>
      <c r="C63" s="1"/>
      <c r="D63" s="1"/>
      <c r="E63" s="87"/>
      <c r="F63" s="87"/>
      <c r="G63" s="7"/>
      <c r="H63" s="68"/>
      <c r="N63" s="1"/>
    </row>
    <row r="64" spans="1:14" s="3" customFormat="1" ht="22.5" customHeight="1" x14ac:dyDescent="0.25">
      <c r="A64" s="1"/>
      <c r="B64" s="1"/>
      <c r="C64" s="1"/>
      <c r="D64" s="1"/>
      <c r="E64" s="87"/>
      <c r="F64" s="87"/>
      <c r="G64" s="7"/>
      <c r="H64" s="68"/>
      <c r="N64" s="1"/>
    </row>
    <row r="65" spans="1:14" s="3" customFormat="1" ht="22.5" customHeight="1" x14ac:dyDescent="0.25">
      <c r="A65" s="1"/>
      <c r="B65" s="1"/>
      <c r="C65" s="1"/>
      <c r="D65" s="1"/>
      <c r="E65" s="87"/>
      <c r="F65" s="87"/>
      <c r="G65" s="7"/>
      <c r="H65" s="68"/>
      <c r="N65" s="1"/>
    </row>
    <row r="66" spans="1:14" s="3" customFormat="1" ht="22.5" customHeight="1" x14ac:dyDescent="0.25">
      <c r="A66" s="1"/>
      <c r="B66" s="1"/>
      <c r="C66" s="1"/>
      <c r="D66" s="1"/>
      <c r="E66" s="87"/>
      <c r="F66" s="87"/>
      <c r="G66" s="7"/>
      <c r="H66" s="68"/>
      <c r="N66" s="1"/>
    </row>
    <row r="67" spans="1:14" s="3" customFormat="1" ht="22.5" customHeight="1" x14ac:dyDescent="0.25">
      <c r="A67" s="1"/>
      <c r="B67" s="1"/>
      <c r="C67" s="1"/>
      <c r="D67" s="1"/>
      <c r="E67" s="87"/>
      <c r="F67" s="87"/>
      <c r="G67" s="7"/>
      <c r="H67" s="68"/>
      <c r="N67" s="1"/>
    </row>
    <row r="68" spans="1:14" s="3" customFormat="1" ht="22.5" customHeight="1" x14ac:dyDescent="0.25">
      <c r="A68" s="1"/>
      <c r="B68" s="1"/>
      <c r="C68" s="1"/>
      <c r="D68" s="1"/>
      <c r="E68" s="87"/>
      <c r="F68" s="87"/>
      <c r="G68" s="7"/>
      <c r="H68" s="68"/>
      <c r="N68" s="1"/>
    </row>
    <row r="69" spans="1:14" s="3" customFormat="1" ht="22.5" customHeight="1" x14ac:dyDescent="0.25">
      <c r="A69" s="1"/>
      <c r="B69" s="1"/>
      <c r="C69" s="1"/>
      <c r="D69" s="1"/>
      <c r="E69" s="87"/>
      <c r="F69" s="87"/>
      <c r="G69" s="7"/>
      <c r="H69" s="68"/>
      <c r="N69" s="1"/>
    </row>
    <row r="70" spans="1:14" s="3" customFormat="1" ht="22.5" customHeight="1" x14ac:dyDescent="0.25">
      <c r="A70" s="1"/>
      <c r="B70" s="1"/>
      <c r="C70" s="1"/>
      <c r="D70" s="1"/>
      <c r="E70" s="87"/>
      <c r="F70" s="87"/>
      <c r="G70" s="7"/>
      <c r="H70" s="68"/>
      <c r="N70" s="1"/>
    </row>
    <row r="71" spans="1:14" s="3" customFormat="1" ht="22.5" customHeight="1" x14ac:dyDescent="0.25">
      <c r="A71" s="1"/>
      <c r="B71" s="1"/>
      <c r="C71" s="1"/>
      <c r="D71" s="1"/>
      <c r="E71" s="87"/>
      <c r="F71" s="87"/>
      <c r="G71" s="7"/>
      <c r="H71" s="68"/>
      <c r="N71" s="1"/>
    </row>
    <row r="72" spans="1:14" s="3" customFormat="1" ht="22.5" customHeight="1" x14ac:dyDescent="0.25">
      <c r="A72" s="1"/>
      <c r="B72" s="1"/>
      <c r="C72" s="1"/>
      <c r="D72" s="1"/>
      <c r="E72" s="87"/>
      <c r="F72" s="87"/>
      <c r="G72" s="7"/>
      <c r="H72" s="68"/>
      <c r="N72" s="1"/>
    </row>
    <row r="73" spans="1:14" s="3" customFormat="1" ht="22.5" customHeight="1" x14ac:dyDescent="0.25">
      <c r="A73" s="1"/>
      <c r="B73" s="1"/>
      <c r="C73" s="1"/>
      <c r="D73" s="1"/>
      <c r="E73" s="87"/>
      <c r="F73" s="87"/>
      <c r="G73" s="7"/>
      <c r="H73" s="68"/>
      <c r="N73" s="1"/>
    </row>
    <row r="74" spans="1:14" s="3" customFormat="1" ht="22.5" customHeight="1" x14ac:dyDescent="0.25">
      <c r="A74" s="1"/>
      <c r="B74" s="1"/>
      <c r="C74" s="1"/>
      <c r="D74" s="1"/>
      <c r="E74" s="87"/>
      <c r="F74" s="87"/>
      <c r="G74" s="7"/>
      <c r="H74" s="68"/>
      <c r="N74" s="1"/>
    </row>
    <row r="75" spans="1:14" s="3" customFormat="1" ht="22.5" customHeight="1" x14ac:dyDescent="0.25">
      <c r="A75" s="1"/>
      <c r="B75" s="1"/>
      <c r="C75" s="1"/>
      <c r="D75" s="1"/>
      <c r="E75" s="87"/>
      <c r="F75" s="87"/>
      <c r="G75" s="7"/>
      <c r="H75" s="68"/>
      <c r="N75" s="1"/>
    </row>
    <row r="76" spans="1:14" s="3" customFormat="1" ht="22.5" customHeight="1" x14ac:dyDescent="0.25">
      <c r="A76" s="1"/>
      <c r="B76" s="1"/>
      <c r="C76" s="1"/>
      <c r="D76" s="1"/>
      <c r="E76" s="87"/>
      <c r="F76" s="87"/>
      <c r="G76" s="7"/>
      <c r="H76" s="68"/>
      <c r="N76" s="1"/>
    </row>
    <row r="77" spans="1:14" s="3" customFormat="1" ht="22.5" customHeight="1" x14ac:dyDescent="0.25">
      <c r="A77" s="1"/>
      <c r="B77" s="1"/>
      <c r="C77" s="1"/>
      <c r="D77" s="1"/>
      <c r="E77" s="87"/>
      <c r="F77" s="87"/>
      <c r="G77" s="7"/>
      <c r="H77" s="68"/>
      <c r="N77" s="1"/>
    </row>
    <row r="78" spans="1:14" s="3" customFormat="1" ht="22.5" customHeight="1" x14ac:dyDescent="0.25">
      <c r="A78" s="1"/>
      <c r="B78" s="1"/>
      <c r="C78" s="1"/>
      <c r="D78" s="1"/>
      <c r="E78" s="87"/>
      <c r="F78" s="87"/>
      <c r="G78" s="7"/>
      <c r="H78" s="68"/>
      <c r="N78" s="1"/>
    </row>
    <row r="79" spans="1:14" s="3" customFormat="1" ht="22.5" customHeight="1" x14ac:dyDescent="0.25">
      <c r="A79" s="1"/>
      <c r="B79" s="1"/>
      <c r="C79" s="1"/>
      <c r="D79" s="1"/>
      <c r="E79" s="87"/>
      <c r="F79" s="87"/>
      <c r="G79" s="7"/>
      <c r="H79" s="68"/>
      <c r="N79" s="1"/>
    </row>
    <row r="80" spans="1:14" s="3" customFormat="1" ht="22.5" customHeight="1" x14ac:dyDescent="0.25">
      <c r="A80" s="1"/>
      <c r="B80" s="1"/>
      <c r="C80" s="1"/>
      <c r="D80" s="1"/>
      <c r="E80" s="87"/>
      <c r="F80" s="87"/>
      <c r="G80" s="7"/>
      <c r="H80" s="68"/>
      <c r="N80" s="1"/>
    </row>
    <row r="81" spans="1:14" s="3" customFormat="1" ht="22.5" customHeight="1" x14ac:dyDescent="0.25">
      <c r="A81" s="1"/>
      <c r="B81" s="1"/>
      <c r="C81" s="1"/>
      <c r="D81" s="1"/>
      <c r="E81" s="87"/>
      <c r="F81" s="87"/>
      <c r="G81" s="7"/>
      <c r="H81" s="68"/>
      <c r="N81" s="1"/>
    </row>
    <row r="82" spans="1:14" s="3" customFormat="1" ht="22.5" customHeight="1" x14ac:dyDescent="0.25">
      <c r="A82" s="1"/>
      <c r="B82" s="1"/>
      <c r="C82" s="1"/>
      <c r="D82" s="1"/>
      <c r="E82" s="87"/>
      <c r="F82" s="87"/>
      <c r="G82" s="7"/>
      <c r="H82" s="68"/>
      <c r="N82" s="1"/>
    </row>
    <row r="83" spans="1:14" s="3" customFormat="1" ht="22.5" customHeight="1" x14ac:dyDescent="0.25">
      <c r="A83" s="1"/>
      <c r="B83" s="1"/>
      <c r="C83" s="1"/>
      <c r="D83" s="1"/>
      <c r="E83" s="87"/>
      <c r="F83" s="87"/>
      <c r="G83" s="7"/>
      <c r="H83" s="68"/>
      <c r="N83" s="1"/>
    </row>
    <row r="84" spans="1:14" s="3" customFormat="1" ht="22.5" customHeight="1" x14ac:dyDescent="0.25">
      <c r="A84" s="1"/>
      <c r="B84" s="1"/>
      <c r="C84" s="1"/>
      <c r="D84" s="1"/>
      <c r="E84" s="87"/>
      <c r="F84" s="87"/>
      <c r="G84" s="7"/>
      <c r="H84" s="68"/>
      <c r="N84" s="1"/>
    </row>
    <row r="85" spans="1:14" s="3" customFormat="1" ht="22.5" customHeight="1" x14ac:dyDescent="0.25">
      <c r="A85" s="1"/>
      <c r="B85" s="1"/>
      <c r="C85" s="1"/>
      <c r="D85" s="1"/>
      <c r="E85" s="87"/>
      <c r="F85" s="87"/>
      <c r="G85" s="7"/>
      <c r="H85" s="68"/>
      <c r="N85" s="1"/>
    </row>
    <row r="86" spans="1:14" s="3" customFormat="1" ht="22.5" customHeight="1" x14ac:dyDescent="0.25">
      <c r="A86" s="1"/>
      <c r="B86" s="1"/>
      <c r="C86" s="1"/>
      <c r="D86" s="1"/>
      <c r="E86" s="87"/>
      <c r="F86" s="87"/>
      <c r="G86" s="7"/>
      <c r="H86" s="68"/>
      <c r="N86" s="1"/>
    </row>
    <row r="87" spans="1:14" s="3" customFormat="1" ht="22.5" customHeight="1" x14ac:dyDescent="0.25">
      <c r="A87" s="1"/>
      <c r="B87" s="1"/>
      <c r="C87" s="1"/>
      <c r="D87" s="1"/>
      <c r="E87" s="87"/>
      <c r="F87" s="87"/>
      <c r="G87" s="7"/>
      <c r="H87" s="68"/>
      <c r="N87" s="1"/>
    </row>
    <row r="88" spans="1:14" s="3" customFormat="1" ht="22.5" customHeight="1" x14ac:dyDescent="0.25">
      <c r="A88" s="1"/>
      <c r="B88" s="1"/>
      <c r="C88" s="1"/>
      <c r="D88" s="1"/>
      <c r="E88" s="87"/>
      <c r="F88" s="87"/>
      <c r="G88" s="7"/>
      <c r="H88" s="68"/>
      <c r="N88" s="1"/>
    </row>
    <row r="89" spans="1:14" s="3" customFormat="1" ht="22.5" customHeight="1" x14ac:dyDescent="0.25">
      <c r="A89" s="1"/>
      <c r="B89" s="1"/>
      <c r="C89" s="1"/>
      <c r="D89" s="1"/>
      <c r="E89" s="87"/>
      <c r="F89" s="87"/>
      <c r="G89" s="7"/>
      <c r="H89" s="68"/>
      <c r="N89" s="1"/>
    </row>
    <row r="90" spans="1:14" s="3" customFormat="1" ht="22.5" customHeight="1" x14ac:dyDescent="0.25">
      <c r="A90" s="1"/>
      <c r="B90" s="1"/>
      <c r="C90" s="1"/>
      <c r="D90" s="1"/>
      <c r="E90" s="87"/>
      <c r="F90" s="87"/>
      <c r="G90" s="7"/>
      <c r="H90" s="68"/>
      <c r="N90" s="1"/>
    </row>
    <row r="91" spans="1:14" s="3" customFormat="1" ht="22.5" customHeight="1" x14ac:dyDescent="0.25">
      <c r="A91" s="1"/>
      <c r="B91" s="1"/>
      <c r="C91" s="1"/>
      <c r="D91" s="1"/>
      <c r="E91" s="87"/>
      <c r="F91" s="87"/>
      <c r="G91" s="7"/>
      <c r="H91" s="68"/>
      <c r="N91" s="1"/>
    </row>
    <row r="92" spans="1:14" s="3" customFormat="1" ht="22.5" customHeight="1" x14ac:dyDescent="0.25">
      <c r="A92" s="1"/>
      <c r="B92" s="1"/>
      <c r="C92" s="1"/>
      <c r="D92" s="1"/>
      <c r="E92" s="87"/>
      <c r="F92" s="87"/>
      <c r="G92" s="7"/>
      <c r="H92" s="68"/>
      <c r="N92" s="1"/>
    </row>
    <row r="93" spans="1:14" s="3" customFormat="1" ht="22.5" customHeight="1" x14ac:dyDescent="0.25">
      <c r="A93" s="1"/>
      <c r="B93" s="1"/>
      <c r="C93" s="1"/>
      <c r="D93" s="1"/>
      <c r="E93" s="87"/>
      <c r="F93" s="87"/>
      <c r="G93" s="7"/>
      <c r="H93" s="68"/>
      <c r="N93" s="1"/>
    </row>
    <row r="94" spans="1:14" s="3" customFormat="1" ht="22.5" customHeight="1" x14ac:dyDescent="0.25">
      <c r="A94" s="1"/>
      <c r="B94" s="1"/>
      <c r="C94" s="1"/>
      <c r="D94" s="1"/>
      <c r="E94" s="87"/>
      <c r="F94" s="87"/>
      <c r="G94" s="7"/>
      <c r="H94" s="68"/>
      <c r="N94" s="1"/>
    </row>
    <row r="95" spans="1:14" s="3" customFormat="1" ht="22.5" customHeight="1" x14ac:dyDescent="0.25">
      <c r="A95" s="1"/>
      <c r="B95" s="1"/>
      <c r="C95" s="1"/>
      <c r="D95" s="1"/>
      <c r="E95" s="87"/>
      <c r="F95" s="87"/>
      <c r="G95" s="7"/>
      <c r="H95" s="68"/>
      <c r="N95" s="1"/>
    </row>
    <row r="96" spans="1:14" s="3" customFormat="1" ht="22.5" customHeight="1" x14ac:dyDescent="0.25">
      <c r="A96" s="1"/>
      <c r="B96" s="1"/>
      <c r="C96" s="1"/>
      <c r="D96" s="1"/>
      <c r="E96" s="87"/>
      <c r="F96" s="87"/>
      <c r="G96" s="7"/>
      <c r="H96" s="68"/>
      <c r="N96" s="1"/>
    </row>
    <row r="97" spans="1:14" s="3" customFormat="1" ht="22.5" customHeight="1" x14ac:dyDescent="0.25">
      <c r="A97" s="1"/>
      <c r="B97" s="1"/>
      <c r="C97" s="1"/>
      <c r="D97" s="1"/>
      <c r="E97" s="87"/>
      <c r="F97" s="87"/>
      <c r="G97" s="7"/>
      <c r="H97" s="68"/>
      <c r="N97" s="1"/>
    </row>
    <row r="98" spans="1:14" s="3" customFormat="1" ht="22.5" customHeight="1" x14ac:dyDescent="0.25">
      <c r="A98" s="1"/>
      <c r="B98" s="1"/>
      <c r="C98" s="1"/>
      <c r="D98" s="1"/>
      <c r="E98" s="87"/>
      <c r="F98" s="87"/>
      <c r="G98" s="7"/>
      <c r="H98" s="68"/>
      <c r="N98" s="1"/>
    </row>
    <row r="99" spans="1:14" s="3" customFormat="1" ht="22.5" customHeight="1" x14ac:dyDescent="0.25">
      <c r="A99" s="1"/>
      <c r="B99" s="1"/>
      <c r="C99" s="1"/>
      <c r="D99" s="1"/>
      <c r="E99" s="87"/>
      <c r="F99" s="87"/>
      <c r="G99" s="7"/>
      <c r="H99" s="68"/>
      <c r="N99" s="1"/>
    </row>
    <row r="100" spans="1:14" s="3" customFormat="1" ht="22.5" customHeight="1" x14ac:dyDescent="0.25">
      <c r="A100" s="1"/>
      <c r="B100" s="1"/>
      <c r="C100" s="1"/>
      <c r="D100" s="1"/>
      <c r="E100" s="87"/>
      <c r="F100" s="87"/>
      <c r="G100" s="7"/>
      <c r="H100" s="68"/>
      <c r="N100" s="1"/>
    </row>
    <row r="101" spans="1:14" s="3" customFormat="1" ht="22.5" customHeight="1" x14ac:dyDescent="0.25">
      <c r="A101" s="1"/>
      <c r="B101" s="1"/>
      <c r="C101" s="1"/>
      <c r="D101" s="1"/>
      <c r="E101" s="87"/>
      <c r="F101" s="87"/>
      <c r="G101" s="7"/>
      <c r="H101" s="68"/>
      <c r="N101" s="1"/>
    </row>
    <row r="102" spans="1:14" s="3" customFormat="1" ht="22.5" customHeight="1" x14ac:dyDescent="0.25">
      <c r="A102" s="1"/>
      <c r="B102" s="1"/>
      <c r="C102" s="1"/>
      <c r="D102" s="1"/>
      <c r="E102" s="87"/>
      <c r="F102" s="87"/>
      <c r="G102" s="7"/>
      <c r="H102" s="68"/>
      <c r="N102" s="1"/>
    </row>
    <row r="103" spans="1:14" s="3" customFormat="1" ht="22.5" customHeight="1" x14ac:dyDescent="0.25">
      <c r="A103" s="1"/>
      <c r="B103" s="1"/>
      <c r="C103" s="1"/>
      <c r="D103" s="1"/>
      <c r="E103" s="87"/>
      <c r="F103" s="87"/>
      <c r="G103" s="7"/>
      <c r="H103" s="68"/>
      <c r="N103" s="1"/>
    </row>
    <row r="104" spans="1:14" s="3" customFormat="1" ht="22.5" customHeight="1" x14ac:dyDescent="0.25">
      <c r="A104" s="1"/>
      <c r="B104" s="1"/>
      <c r="C104" s="1"/>
      <c r="D104" s="1"/>
      <c r="E104" s="87"/>
      <c r="F104" s="87"/>
      <c r="G104" s="7"/>
      <c r="H104" s="68"/>
      <c r="N104" s="1"/>
    </row>
    <row r="105" spans="1:14" s="3" customFormat="1" ht="22.5" customHeight="1" x14ac:dyDescent="0.25">
      <c r="A105" s="1"/>
      <c r="B105" s="1"/>
      <c r="C105" s="1"/>
      <c r="D105" s="1"/>
      <c r="E105" s="87"/>
      <c r="F105" s="87"/>
      <c r="G105" s="7"/>
      <c r="H105" s="68"/>
      <c r="N105" s="1"/>
    </row>
    <row r="106" spans="1:14" s="3" customFormat="1" ht="22.5" customHeight="1" x14ac:dyDescent="0.25">
      <c r="A106" s="1"/>
      <c r="B106" s="1"/>
      <c r="C106" s="1"/>
      <c r="D106" s="1"/>
      <c r="E106" s="87"/>
      <c r="F106" s="87"/>
      <c r="G106" s="7"/>
      <c r="H106" s="68"/>
      <c r="N106" s="1"/>
    </row>
    <row r="107" spans="1:14" s="3" customFormat="1" ht="22.5" customHeight="1" x14ac:dyDescent="0.25">
      <c r="A107" s="1"/>
      <c r="B107" s="1"/>
      <c r="C107" s="1"/>
      <c r="D107" s="1"/>
      <c r="E107" s="87"/>
      <c r="F107" s="87"/>
      <c r="G107" s="7"/>
      <c r="H107" s="68"/>
      <c r="N107" s="1"/>
    </row>
    <row r="108" spans="1:14" s="3" customFormat="1" ht="22.5" customHeight="1" x14ac:dyDescent="0.25">
      <c r="A108" s="1"/>
      <c r="B108" s="1"/>
      <c r="C108" s="1"/>
      <c r="D108" s="1"/>
      <c r="E108" s="87"/>
      <c r="F108" s="87"/>
      <c r="G108" s="7"/>
      <c r="H108" s="68"/>
      <c r="N108" s="1"/>
    </row>
    <row r="109" spans="1:14" s="3" customFormat="1" ht="22.5" customHeight="1" x14ac:dyDescent="0.25">
      <c r="A109" s="1"/>
      <c r="B109" s="1"/>
      <c r="C109" s="1"/>
      <c r="D109" s="1"/>
      <c r="E109" s="87"/>
      <c r="F109" s="87"/>
      <c r="G109" s="7"/>
      <c r="H109" s="68"/>
      <c r="N109" s="1"/>
    </row>
    <row r="110" spans="1:14" s="3" customFormat="1" ht="22.5" customHeight="1" x14ac:dyDescent="0.25">
      <c r="A110" s="1"/>
      <c r="B110" s="1"/>
      <c r="C110" s="1"/>
      <c r="D110" s="1"/>
      <c r="E110" s="87"/>
      <c r="F110" s="87"/>
      <c r="G110" s="7"/>
      <c r="H110" s="68"/>
      <c r="N110" s="1"/>
    </row>
    <row r="111" spans="1:14" s="3" customFormat="1" ht="22.5" customHeight="1" x14ac:dyDescent="0.25">
      <c r="A111" s="1"/>
      <c r="B111" s="1"/>
      <c r="C111" s="1"/>
      <c r="D111" s="1"/>
      <c r="E111" s="87"/>
      <c r="F111" s="87"/>
      <c r="G111" s="7"/>
      <c r="H111" s="68"/>
      <c r="N111" s="1"/>
    </row>
    <row r="112" spans="1:14" s="3" customFormat="1" ht="22.5" customHeight="1" x14ac:dyDescent="0.25">
      <c r="A112" s="1"/>
      <c r="B112" s="1"/>
      <c r="C112" s="1"/>
      <c r="D112" s="1"/>
      <c r="E112" s="87"/>
      <c r="F112" s="87"/>
      <c r="G112" s="7"/>
      <c r="H112" s="68"/>
      <c r="N112" s="1"/>
    </row>
    <row r="113" spans="1:14" s="3" customFormat="1" ht="22.5" customHeight="1" x14ac:dyDescent="0.25">
      <c r="A113" s="1"/>
      <c r="B113" s="1"/>
      <c r="C113" s="1"/>
      <c r="D113" s="1"/>
      <c r="E113" s="87"/>
      <c r="F113" s="87"/>
      <c r="G113" s="7"/>
      <c r="H113" s="68"/>
      <c r="N113" s="1"/>
    </row>
    <row r="114" spans="1:14" s="3" customFormat="1" ht="22.5" customHeight="1" x14ac:dyDescent="0.25">
      <c r="A114" s="1"/>
      <c r="B114" s="1"/>
      <c r="C114" s="1"/>
      <c r="D114" s="1"/>
      <c r="E114" s="87"/>
      <c r="F114" s="87"/>
      <c r="G114" s="7"/>
      <c r="H114" s="68"/>
      <c r="N114" s="1"/>
    </row>
    <row r="115" spans="1:14" s="3" customFormat="1" ht="22.5" customHeight="1" x14ac:dyDescent="0.25">
      <c r="A115" s="1"/>
      <c r="B115" s="1"/>
      <c r="C115" s="1"/>
      <c r="D115" s="1"/>
      <c r="E115" s="87"/>
      <c r="F115" s="87"/>
      <c r="G115" s="7"/>
      <c r="H115" s="68"/>
      <c r="N115" s="1"/>
    </row>
    <row r="116" spans="1:14" s="3" customFormat="1" ht="22.5" customHeight="1" x14ac:dyDescent="0.25">
      <c r="A116" s="1"/>
      <c r="B116" s="1"/>
      <c r="C116" s="1"/>
      <c r="D116" s="1"/>
      <c r="E116" s="87"/>
      <c r="F116" s="87"/>
      <c r="G116" s="7"/>
      <c r="H116" s="68"/>
      <c r="N116" s="1"/>
    </row>
    <row r="117" spans="1:14" s="3" customFormat="1" ht="22.5" customHeight="1" x14ac:dyDescent="0.25">
      <c r="A117" s="1"/>
      <c r="B117" s="1"/>
      <c r="C117" s="1"/>
      <c r="D117" s="1"/>
      <c r="E117" s="87"/>
      <c r="F117" s="87"/>
      <c r="G117" s="7"/>
      <c r="H117" s="68"/>
      <c r="N117" s="1"/>
    </row>
    <row r="118" spans="1:14" s="3" customFormat="1" ht="22.5" customHeight="1" x14ac:dyDescent="0.25">
      <c r="A118" s="1"/>
      <c r="B118" s="1"/>
      <c r="C118" s="1"/>
      <c r="D118" s="1"/>
      <c r="E118" s="87"/>
      <c r="F118" s="87"/>
      <c r="G118" s="7"/>
      <c r="H118" s="68"/>
      <c r="N118" s="1"/>
    </row>
    <row r="119" spans="1:14" s="3" customFormat="1" ht="22.5" customHeight="1" x14ac:dyDescent="0.25">
      <c r="A119" s="1"/>
      <c r="B119" s="1"/>
      <c r="C119" s="1"/>
      <c r="D119" s="1"/>
      <c r="E119" s="87"/>
      <c r="F119" s="87"/>
      <c r="G119" s="7"/>
      <c r="H119" s="68"/>
      <c r="N119" s="1"/>
    </row>
    <row r="120" spans="1:14" s="3" customFormat="1" ht="22.5" customHeight="1" x14ac:dyDescent="0.25">
      <c r="A120" s="1"/>
      <c r="B120" s="1"/>
      <c r="C120" s="1"/>
      <c r="D120" s="1"/>
      <c r="E120" s="87"/>
      <c r="F120" s="87"/>
      <c r="G120" s="7"/>
      <c r="H120" s="68"/>
      <c r="N120" s="1"/>
    </row>
    <row r="121" spans="1:14" s="3" customFormat="1" ht="22.5" customHeight="1" x14ac:dyDescent="0.25">
      <c r="A121" s="1"/>
      <c r="B121" s="1"/>
      <c r="C121" s="1"/>
      <c r="D121" s="1"/>
      <c r="E121" s="87"/>
      <c r="F121" s="87"/>
      <c r="G121" s="7"/>
      <c r="H121" s="68"/>
      <c r="N121" s="1"/>
    </row>
    <row r="122" spans="1:14" s="3" customFormat="1" ht="22.5" customHeight="1" x14ac:dyDescent="0.25">
      <c r="A122" s="1"/>
      <c r="B122" s="1"/>
      <c r="C122" s="1"/>
      <c r="D122" s="1"/>
      <c r="E122" s="87"/>
      <c r="F122" s="87"/>
      <c r="G122" s="7"/>
      <c r="H122" s="68"/>
      <c r="N122" s="1"/>
    </row>
    <row r="123" spans="1:14" s="3" customFormat="1" ht="22.5" customHeight="1" x14ac:dyDescent="0.25">
      <c r="A123" s="1"/>
      <c r="B123" s="1"/>
      <c r="C123" s="1"/>
      <c r="D123" s="1"/>
      <c r="E123" s="87"/>
      <c r="F123" s="87"/>
      <c r="G123" s="7"/>
      <c r="H123" s="68"/>
      <c r="N123" s="1"/>
    </row>
    <row r="124" spans="1:14" s="3" customFormat="1" ht="22.5" customHeight="1" x14ac:dyDescent="0.25">
      <c r="A124" s="1"/>
      <c r="B124" s="1"/>
      <c r="C124" s="1"/>
      <c r="D124" s="1"/>
      <c r="E124" s="87"/>
      <c r="F124" s="87"/>
      <c r="G124" s="7"/>
      <c r="H124" s="68"/>
      <c r="N124" s="1"/>
    </row>
    <row r="125" spans="1:14" s="3" customFormat="1" ht="22.5" customHeight="1" x14ac:dyDescent="0.25">
      <c r="A125" s="1"/>
      <c r="B125" s="1"/>
      <c r="C125" s="1"/>
      <c r="D125" s="1"/>
      <c r="E125" s="87"/>
      <c r="F125" s="87"/>
      <c r="G125" s="7"/>
      <c r="H125" s="68"/>
      <c r="N125" s="1"/>
    </row>
    <row r="126" spans="1:14" s="3" customFormat="1" ht="22.5" customHeight="1" x14ac:dyDescent="0.25">
      <c r="A126" s="1"/>
      <c r="B126" s="1"/>
      <c r="C126" s="1"/>
      <c r="D126" s="1"/>
      <c r="E126" s="87"/>
      <c r="F126" s="87"/>
      <c r="G126" s="7"/>
      <c r="H126" s="68"/>
      <c r="N126" s="1"/>
    </row>
    <row r="127" spans="1:14" s="3" customFormat="1" ht="22.5" customHeight="1" x14ac:dyDescent="0.25">
      <c r="A127" s="1"/>
      <c r="B127" s="1"/>
      <c r="C127" s="1"/>
      <c r="D127" s="1"/>
      <c r="E127" s="87"/>
      <c r="F127" s="87"/>
      <c r="G127" s="7"/>
      <c r="H127" s="68"/>
      <c r="N127" s="1"/>
    </row>
    <row r="128" spans="1:14" s="3" customFormat="1" ht="22.5" customHeight="1" x14ac:dyDescent="0.25">
      <c r="A128" s="1"/>
      <c r="B128" s="1"/>
      <c r="C128" s="1"/>
      <c r="D128" s="1"/>
      <c r="E128" s="87"/>
      <c r="F128" s="87"/>
      <c r="G128" s="7"/>
      <c r="H128" s="68"/>
      <c r="N128" s="1"/>
    </row>
    <row r="129" spans="1:14" s="3" customFormat="1" ht="22.5" customHeight="1" x14ac:dyDescent="0.25">
      <c r="A129" s="1"/>
      <c r="B129" s="1"/>
      <c r="C129" s="1"/>
      <c r="D129" s="1"/>
      <c r="E129" s="87"/>
      <c r="F129" s="87"/>
      <c r="G129" s="7"/>
      <c r="H129" s="68"/>
      <c r="N129" s="1"/>
    </row>
    <row r="130" spans="1:14" s="3" customFormat="1" ht="22.5" customHeight="1" x14ac:dyDescent="0.25">
      <c r="A130" s="1"/>
      <c r="B130" s="1"/>
      <c r="C130" s="1"/>
      <c r="D130" s="1"/>
      <c r="E130" s="87"/>
      <c r="F130" s="87"/>
      <c r="G130" s="7"/>
      <c r="H130" s="68"/>
      <c r="N130" s="1"/>
    </row>
    <row r="131" spans="1:14" s="3" customFormat="1" ht="22.5" customHeight="1" x14ac:dyDescent="0.25">
      <c r="A131" s="1"/>
      <c r="B131" s="1"/>
      <c r="C131" s="1"/>
      <c r="D131" s="1"/>
      <c r="E131" s="87"/>
      <c r="F131" s="87"/>
      <c r="G131" s="7"/>
      <c r="H131" s="68"/>
      <c r="N131" s="1"/>
    </row>
    <row r="132" spans="1:14" s="3" customFormat="1" ht="22.5" customHeight="1" x14ac:dyDescent="0.25">
      <c r="A132" s="1"/>
      <c r="B132" s="1"/>
      <c r="C132" s="1"/>
      <c r="D132" s="1"/>
      <c r="E132" s="87"/>
      <c r="F132" s="87"/>
      <c r="G132" s="7"/>
      <c r="H132" s="68"/>
      <c r="N132" s="1"/>
    </row>
    <row r="133" spans="1:14" s="3" customFormat="1" ht="22.5" customHeight="1" x14ac:dyDescent="0.25">
      <c r="A133" s="1"/>
      <c r="B133" s="1"/>
      <c r="C133" s="1"/>
      <c r="D133" s="1"/>
      <c r="E133" s="87"/>
      <c r="F133" s="87"/>
      <c r="G133" s="7"/>
      <c r="H133" s="7"/>
      <c r="N133" s="1"/>
    </row>
    <row r="134" spans="1:14" s="3" customFormat="1" ht="22.5" customHeight="1" x14ac:dyDescent="0.25">
      <c r="A134" s="1"/>
      <c r="B134" s="1"/>
      <c r="C134" s="1"/>
      <c r="D134" s="1"/>
      <c r="E134" s="87"/>
      <c r="F134" s="87"/>
      <c r="G134" s="7"/>
      <c r="H134" s="7"/>
      <c r="N134" s="1"/>
    </row>
    <row r="135" spans="1:14" s="3" customFormat="1" ht="22.5" customHeight="1" x14ac:dyDescent="0.25">
      <c r="A135" s="1"/>
      <c r="B135" s="1"/>
      <c r="C135" s="1"/>
      <c r="D135" s="1"/>
      <c r="E135" s="87"/>
      <c r="F135" s="87"/>
      <c r="G135" s="7"/>
      <c r="H135" s="7"/>
      <c r="N135" s="1"/>
    </row>
    <row r="136" spans="1:14" s="3" customFormat="1" ht="22.5" customHeight="1" x14ac:dyDescent="0.25">
      <c r="A136" s="1"/>
      <c r="B136" s="1"/>
      <c r="C136" s="1"/>
      <c r="D136" s="1"/>
      <c r="E136" s="87"/>
      <c r="F136" s="87"/>
      <c r="G136" s="7"/>
      <c r="H136" s="7"/>
      <c r="N136" s="1"/>
    </row>
    <row r="137" spans="1:14" s="3" customFormat="1" ht="22.5" customHeight="1" x14ac:dyDescent="0.25">
      <c r="A137" s="1"/>
      <c r="B137" s="1"/>
      <c r="C137" s="1"/>
      <c r="D137" s="1"/>
      <c r="E137" s="87"/>
      <c r="F137" s="87"/>
      <c r="G137" s="7"/>
      <c r="H137" s="7"/>
      <c r="N137" s="1"/>
    </row>
    <row r="138" spans="1:14" s="3" customFormat="1" ht="22.5" customHeight="1" x14ac:dyDescent="0.25">
      <c r="A138" s="1"/>
      <c r="B138" s="1"/>
      <c r="C138" s="1"/>
      <c r="D138" s="1"/>
      <c r="E138" s="87"/>
      <c r="F138" s="87"/>
      <c r="G138" s="7"/>
      <c r="H138" s="7"/>
      <c r="N138" s="1"/>
    </row>
    <row r="139" spans="1:14" s="3" customFormat="1" ht="22.5" customHeight="1" x14ac:dyDescent="0.25">
      <c r="A139" s="1"/>
      <c r="B139" s="1"/>
      <c r="C139" s="1"/>
      <c r="D139" s="1"/>
      <c r="E139" s="87"/>
      <c r="F139" s="87"/>
      <c r="G139" s="7"/>
      <c r="H139" s="7"/>
      <c r="N139" s="1"/>
    </row>
    <row r="140" spans="1:14" s="3" customFormat="1" ht="22.5" customHeight="1" x14ac:dyDescent="0.25">
      <c r="A140" s="1"/>
      <c r="B140" s="1"/>
      <c r="C140" s="1"/>
      <c r="D140" s="1"/>
      <c r="E140" s="87"/>
      <c r="F140" s="87"/>
      <c r="G140" s="7"/>
      <c r="H140" s="7"/>
      <c r="N140" s="1"/>
    </row>
    <row r="141" spans="1:14" s="3" customFormat="1" ht="22.5" customHeight="1" x14ac:dyDescent="0.25">
      <c r="A141" s="1"/>
      <c r="B141" s="1"/>
      <c r="C141" s="1"/>
      <c r="D141" s="1"/>
      <c r="E141" s="87"/>
      <c r="F141" s="87"/>
      <c r="G141" s="7"/>
      <c r="H141" s="7"/>
      <c r="N141" s="1"/>
    </row>
    <row r="142" spans="1:14" s="3" customFormat="1" ht="22.5" customHeight="1" x14ac:dyDescent="0.25">
      <c r="A142" s="1"/>
      <c r="B142" s="1"/>
      <c r="C142" s="1"/>
      <c r="D142" s="1"/>
      <c r="E142" s="87"/>
      <c r="F142" s="87"/>
      <c r="G142" s="7"/>
      <c r="H142" s="7"/>
      <c r="N142" s="1"/>
    </row>
    <row r="143" spans="1:14" s="3" customFormat="1" ht="22.5" customHeight="1" x14ac:dyDescent="0.25">
      <c r="A143" s="1"/>
      <c r="B143" s="1"/>
      <c r="C143" s="1"/>
      <c r="D143" s="1"/>
      <c r="E143" s="87"/>
      <c r="F143" s="87"/>
      <c r="G143" s="7"/>
      <c r="H143" s="7"/>
      <c r="N143" s="1"/>
    </row>
    <row r="144" spans="1:14" s="3" customFormat="1" ht="22.5" customHeight="1" x14ac:dyDescent="0.25">
      <c r="A144" s="1"/>
      <c r="B144" s="1"/>
      <c r="C144" s="1"/>
      <c r="D144" s="1"/>
      <c r="E144" s="87"/>
      <c r="F144" s="87"/>
      <c r="G144" s="7"/>
      <c r="H144" s="7"/>
      <c r="N144" s="1"/>
    </row>
    <row r="145" spans="1:14" s="3" customFormat="1" ht="22.5" customHeight="1" x14ac:dyDescent="0.25">
      <c r="A145" s="1"/>
      <c r="B145" s="1"/>
      <c r="C145" s="1"/>
      <c r="D145" s="1"/>
      <c r="E145" s="87"/>
      <c r="F145" s="87"/>
      <c r="G145" s="7"/>
      <c r="H145" s="7"/>
      <c r="N145" s="1"/>
    </row>
    <row r="146" spans="1:14" s="3" customFormat="1" ht="22.5" customHeight="1" x14ac:dyDescent="0.25">
      <c r="A146" s="1"/>
      <c r="B146" s="1"/>
      <c r="C146" s="1"/>
      <c r="D146" s="1"/>
      <c r="E146" s="87"/>
      <c r="F146" s="87"/>
      <c r="G146" s="7"/>
      <c r="H146" s="7"/>
      <c r="N146" s="1"/>
    </row>
    <row r="147" spans="1:14" s="3" customFormat="1" ht="22.5" customHeight="1" x14ac:dyDescent="0.25">
      <c r="A147" s="1"/>
      <c r="B147" s="1"/>
      <c r="C147" s="1"/>
      <c r="D147" s="1"/>
      <c r="E147" s="87"/>
      <c r="F147" s="87"/>
      <c r="G147" s="7"/>
      <c r="H147" s="7"/>
      <c r="N147" s="1"/>
    </row>
    <row r="148" spans="1:14" s="3" customFormat="1" ht="22.5" customHeight="1" x14ac:dyDescent="0.25">
      <c r="A148" s="1"/>
      <c r="B148" s="1"/>
      <c r="C148" s="1"/>
      <c r="D148" s="1"/>
      <c r="E148" s="87"/>
      <c r="F148" s="87"/>
      <c r="G148" s="7"/>
      <c r="H148" s="7"/>
      <c r="N148" s="1"/>
    </row>
    <row r="149" spans="1:14" s="3" customFormat="1" ht="22.5" customHeight="1" x14ac:dyDescent="0.25">
      <c r="A149" s="1"/>
      <c r="B149" s="1"/>
      <c r="C149" s="1"/>
      <c r="D149" s="1"/>
      <c r="E149" s="87"/>
      <c r="F149" s="87"/>
      <c r="G149" s="7"/>
      <c r="H149" s="7"/>
      <c r="N149" s="1"/>
    </row>
    <row r="150" spans="1:14" s="3" customFormat="1" ht="22.5" customHeight="1" x14ac:dyDescent="0.25">
      <c r="A150" s="1"/>
      <c r="B150" s="1"/>
      <c r="C150" s="1"/>
      <c r="D150" s="1"/>
      <c r="E150" s="87"/>
      <c r="F150" s="87"/>
      <c r="G150" s="7"/>
      <c r="H150" s="7"/>
      <c r="N150" s="1"/>
    </row>
    <row r="151" spans="1:14" s="3" customFormat="1" ht="22.5" customHeight="1" x14ac:dyDescent="0.25">
      <c r="A151" s="1"/>
      <c r="B151" s="1"/>
      <c r="C151" s="1"/>
      <c r="D151" s="1"/>
      <c r="E151" s="87"/>
      <c r="F151" s="87"/>
      <c r="G151" s="7"/>
      <c r="H151" s="7"/>
      <c r="N151" s="1"/>
    </row>
    <row r="152" spans="1:14" s="3" customFormat="1" ht="22.5" customHeight="1" x14ac:dyDescent="0.25">
      <c r="A152" s="1"/>
      <c r="B152" s="1"/>
      <c r="C152" s="1"/>
      <c r="D152" s="1"/>
      <c r="E152" s="87"/>
      <c r="F152" s="87"/>
      <c r="G152" s="7"/>
      <c r="H152" s="7"/>
      <c r="N152" s="1"/>
    </row>
    <row r="153" spans="1:14" s="3" customFormat="1" ht="22.5" customHeight="1" x14ac:dyDescent="0.25">
      <c r="A153" s="1"/>
      <c r="B153" s="1"/>
      <c r="C153" s="1"/>
      <c r="D153" s="1"/>
      <c r="E153" s="87"/>
      <c r="F153" s="87"/>
      <c r="G153" s="7"/>
      <c r="H153" s="7"/>
      <c r="N153" s="1"/>
    </row>
    <row r="154" spans="1:14" s="3" customFormat="1" ht="22.5" customHeight="1" x14ac:dyDescent="0.25">
      <c r="A154" s="1"/>
      <c r="B154" s="1"/>
      <c r="C154" s="1"/>
      <c r="D154" s="1"/>
      <c r="E154" s="87"/>
      <c r="F154" s="87"/>
      <c r="G154" s="7"/>
      <c r="H154" s="7"/>
      <c r="N154" s="1"/>
    </row>
    <row r="155" spans="1:14" s="3" customFormat="1" ht="22.5" customHeight="1" x14ac:dyDescent="0.25">
      <c r="A155" s="1"/>
      <c r="B155" s="1"/>
      <c r="C155" s="1"/>
      <c r="D155" s="1"/>
      <c r="E155" s="87"/>
      <c r="F155" s="87"/>
      <c r="G155" s="7"/>
      <c r="H155" s="7"/>
      <c r="N155" s="1"/>
    </row>
    <row r="156" spans="1:14" s="3" customFormat="1" ht="22.5" customHeight="1" x14ac:dyDescent="0.25">
      <c r="A156" s="1"/>
      <c r="B156" s="1"/>
      <c r="C156" s="1"/>
      <c r="D156" s="1"/>
      <c r="E156" s="87"/>
      <c r="F156" s="87"/>
      <c r="G156" s="7"/>
      <c r="H156" s="7"/>
      <c r="N156" s="1"/>
    </row>
    <row r="157" spans="1:14" s="3" customFormat="1" ht="22.5" customHeight="1" x14ac:dyDescent="0.25">
      <c r="A157" s="1"/>
      <c r="B157" s="1"/>
      <c r="C157" s="1"/>
      <c r="D157" s="1"/>
      <c r="E157" s="87"/>
      <c r="F157" s="87"/>
      <c r="G157" s="7"/>
      <c r="H157" s="7"/>
      <c r="N157" s="1"/>
    </row>
    <row r="158" spans="1:14" s="3" customFormat="1" ht="22.5" customHeight="1" x14ac:dyDescent="0.25">
      <c r="A158" s="1"/>
      <c r="B158" s="1"/>
      <c r="C158" s="1"/>
      <c r="D158" s="1"/>
      <c r="E158" s="87"/>
      <c r="F158" s="87"/>
      <c r="G158" s="7"/>
      <c r="H158" s="7"/>
      <c r="N158" s="1"/>
    </row>
    <row r="159" spans="1:14" s="3" customFormat="1" ht="22.5" customHeight="1" x14ac:dyDescent="0.25">
      <c r="A159" s="1"/>
      <c r="B159" s="1"/>
      <c r="C159" s="1"/>
      <c r="D159" s="1"/>
      <c r="E159" s="87"/>
      <c r="F159" s="87"/>
      <c r="G159" s="7"/>
      <c r="H159" s="7"/>
      <c r="N159" s="1"/>
    </row>
    <row r="160" spans="1:14" s="3" customFormat="1" ht="22.5" customHeight="1" x14ac:dyDescent="0.25">
      <c r="A160" s="1"/>
      <c r="B160" s="1"/>
      <c r="C160" s="1"/>
      <c r="D160" s="1"/>
      <c r="E160" s="87"/>
      <c r="F160" s="87"/>
      <c r="G160" s="7"/>
      <c r="H160" s="7"/>
      <c r="N160" s="1"/>
    </row>
    <row r="161" spans="1:14" s="3" customFormat="1" ht="22.5" customHeight="1" x14ac:dyDescent="0.25">
      <c r="A161" s="1"/>
      <c r="B161" s="1"/>
      <c r="C161" s="1"/>
      <c r="D161" s="1"/>
      <c r="E161" s="87"/>
      <c r="F161" s="87"/>
      <c r="G161" s="7"/>
      <c r="H161" s="7"/>
      <c r="N161" s="1"/>
    </row>
    <row r="162" spans="1:14" s="3" customFormat="1" ht="22.5" customHeight="1" x14ac:dyDescent="0.25">
      <c r="A162" s="1"/>
      <c r="B162" s="1"/>
      <c r="C162" s="1"/>
      <c r="D162" s="1"/>
      <c r="E162" s="87"/>
      <c r="F162" s="87"/>
      <c r="G162" s="7"/>
      <c r="H162" s="7"/>
      <c r="N162" s="1"/>
    </row>
    <row r="163" spans="1:14" s="3" customFormat="1" ht="22.5" customHeight="1" x14ac:dyDescent="0.25">
      <c r="A163" s="1"/>
      <c r="B163" s="1"/>
      <c r="C163" s="1"/>
      <c r="D163" s="1"/>
      <c r="E163" s="87"/>
      <c r="F163" s="87"/>
      <c r="G163" s="7"/>
      <c r="H163" s="7"/>
      <c r="N163" s="1"/>
    </row>
    <row r="164" spans="1:14" s="3" customFormat="1" ht="22.5" customHeight="1" x14ac:dyDescent="0.25">
      <c r="A164" s="1"/>
      <c r="B164" s="1"/>
      <c r="C164" s="1"/>
      <c r="D164" s="1"/>
      <c r="E164" s="87"/>
      <c r="F164" s="87"/>
      <c r="G164" s="7"/>
      <c r="H164" s="7"/>
      <c r="N164" s="1"/>
    </row>
    <row r="165" spans="1:14" s="3" customFormat="1" ht="22.5" customHeight="1" x14ac:dyDescent="0.25">
      <c r="A165" s="1"/>
      <c r="B165" s="1"/>
      <c r="C165" s="1"/>
      <c r="D165" s="1"/>
      <c r="E165" s="87"/>
      <c r="F165" s="87"/>
      <c r="G165" s="7"/>
      <c r="H165" s="7"/>
      <c r="N165" s="1"/>
    </row>
    <row r="166" spans="1:14" s="3" customFormat="1" ht="22.5" customHeight="1" x14ac:dyDescent="0.25">
      <c r="A166" s="1"/>
      <c r="B166" s="1"/>
      <c r="C166" s="1"/>
      <c r="D166" s="1"/>
      <c r="E166" s="87"/>
      <c r="F166" s="87"/>
      <c r="G166" s="7"/>
      <c r="H166" s="7"/>
      <c r="N166" s="1"/>
    </row>
    <row r="167" spans="1:14" s="3" customFormat="1" ht="22.5" customHeight="1" x14ac:dyDescent="0.25">
      <c r="A167" s="1"/>
      <c r="B167" s="1"/>
      <c r="C167" s="1"/>
      <c r="D167" s="1"/>
      <c r="E167" s="87"/>
      <c r="F167" s="87"/>
      <c r="G167" s="7"/>
      <c r="H167" s="7"/>
      <c r="N167" s="1"/>
    </row>
    <row r="168" spans="1:14" s="3" customFormat="1" ht="22.5" customHeight="1" x14ac:dyDescent="0.25">
      <c r="A168" s="1"/>
      <c r="B168" s="1"/>
      <c r="C168" s="1"/>
      <c r="D168" s="1"/>
      <c r="E168" s="87"/>
      <c r="F168" s="87"/>
      <c r="G168" s="7"/>
      <c r="H168" s="7"/>
      <c r="N168" s="1"/>
    </row>
    <row r="169" spans="1:14" s="3" customFormat="1" ht="22.5" customHeight="1" x14ac:dyDescent="0.25">
      <c r="A169" s="1"/>
      <c r="B169" s="1"/>
      <c r="C169" s="1"/>
      <c r="D169" s="1"/>
      <c r="E169" s="87"/>
      <c r="F169" s="87"/>
      <c r="G169" s="7"/>
      <c r="H169" s="7"/>
      <c r="N169" s="1"/>
    </row>
    <row r="170" spans="1:14" s="3" customFormat="1" ht="22.5" customHeight="1" x14ac:dyDescent="0.25">
      <c r="A170" s="1"/>
      <c r="B170" s="1"/>
      <c r="C170" s="1"/>
      <c r="D170" s="1"/>
      <c r="E170" s="87"/>
      <c r="F170" s="87"/>
      <c r="G170" s="7"/>
      <c r="H170" s="7"/>
      <c r="N170" s="1"/>
    </row>
    <row r="171" spans="1:14" s="3" customFormat="1" ht="22.5" customHeight="1" x14ac:dyDescent="0.25">
      <c r="A171" s="1"/>
      <c r="B171" s="1"/>
      <c r="C171" s="1"/>
      <c r="D171" s="1"/>
      <c r="E171" s="87"/>
      <c r="F171" s="87"/>
      <c r="G171" s="7"/>
      <c r="H171" s="7"/>
      <c r="N171" s="1"/>
    </row>
    <row r="172" spans="1:14" s="3" customFormat="1" ht="22.5" customHeight="1" x14ac:dyDescent="0.25">
      <c r="A172" s="1"/>
      <c r="B172" s="1"/>
      <c r="C172" s="1"/>
      <c r="D172" s="1"/>
      <c r="E172" s="87"/>
      <c r="F172" s="87"/>
      <c r="G172" s="7"/>
      <c r="H172" s="7"/>
      <c r="N172" s="1"/>
    </row>
    <row r="173" spans="1:14" s="3" customFormat="1" ht="22.5" customHeight="1" x14ac:dyDescent="0.25">
      <c r="A173" s="1"/>
      <c r="B173" s="1"/>
      <c r="C173" s="1"/>
      <c r="D173" s="1"/>
      <c r="E173" s="87"/>
      <c r="F173" s="87"/>
      <c r="G173" s="7"/>
      <c r="H173" s="7"/>
      <c r="N173" s="1"/>
    </row>
    <row r="174" spans="1:14" s="3" customFormat="1" ht="22.5" customHeight="1" x14ac:dyDescent="0.25">
      <c r="A174" s="1"/>
      <c r="B174" s="1"/>
      <c r="C174" s="1"/>
      <c r="D174" s="1"/>
      <c r="E174" s="87"/>
      <c r="F174" s="87"/>
      <c r="G174" s="7"/>
      <c r="H174" s="7"/>
      <c r="N174" s="1"/>
    </row>
    <row r="175" spans="1:14" s="3" customFormat="1" ht="22.5" customHeight="1" x14ac:dyDescent="0.25">
      <c r="A175" s="1"/>
      <c r="B175" s="1"/>
      <c r="C175" s="1"/>
      <c r="D175" s="1"/>
      <c r="E175" s="87"/>
      <c r="F175" s="87"/>
      <c r="G175" s="7"/>
      <c r="H175" s="7"/>
      <c r="N175" s="1"/>
    </row>
    <row r="176" spans="1:14" s="3" customFormat="1" ht="22.5" customHeight="1" x14ac:dyDescent="0.25">
      <c r="A176" s="1"/>
      <c r="B176" s="1"/>
      <c r="C176" s="1"/>
      <c r="D176" s="1"/>
      <c r="E176" s="87"/>
      <c r="F176" s="87"/>
      <c r="G176" s="7"/>
      <c r="H176" s="7"/>
      <c r="N176" s="1"/>
    </row>
    <row r="177" spans="1:14" s="3" customFormat="1" ht="22.5" customHeight="1" x14ac:dyDescent="0.25">
      <c r="A177" s="1"/>
      <c r="B177" s="1"/>
      <c r="C177" s="1"/>
      <c r="D177" s="1"/>
      <c r="E177" s="87"/>
      <c r="F177" s="87"/>
      <c r="G177" s="7"/>
      <c r="H177" s="7"/>
      <c r="N177" s="1"/>
    </row>
    <row r="178" spans="1:14" s="3" customFormat="1" ht="22.5" customHeight="1" x14ac:dyDescent="0.25">
      <c r="A178" s="1"/>
      <c r="B178" s="1"/>
      <c r="C178" s="1"/>
      <c r="D178" s="1"/>
      <c r="E178" s="87"/>
      <c r="F178" s="87"/>
      <c r="G178" s="7"/>
      <c r="H178" s="7"/>
      <c r="N178" s="1"/>
    </row>
    <row r="179" spans="1:14" s="3" customFormat="1" ht="22.5" customHeight="1" x14ac:dyDescent="0.25">
      <c r="A179" s="1"/>
      <c r="B179" s="1"/>
      <c r="C179" s="1"/>
      <c r="D179" s="1"/>
      <c r="E179" s="87"/>
      <c r="F179" s="87"/>
      <c r="G179" s="7"/>
      <c r="H179" s="7"/>
      <c r="N179" s="1"/>
    </row>
    <row r="180" spans="1:14" s="3" customFormat="1" ht="22.5" customHeight="1" x14ac:dyDescent="0.25">
      <c r="A180" s="1"/>
      <c r="B180" s="1"/>
      <c r="C180" s="1"/>
      <c r="D180" s="1"/>
      <c r="E180" s="87"/>
      <c r="F180" s="87"/>
      <c r="G180" s="7"/>
      <c r="H180" s="7"/>
      <c r="N180" s="1"/>
    </row>
    <row r="181" spans="1:14" s="3" customFormat="1" ht="22.5" customHeight="1" x14ac:dyDescent="0.25">
      <c r="A181" s="1"/>
      <c r="B181" s="1"/>
      <c r="C181" s="1"/>
      <c r="D181" s="1"/>
      <c r="E181" s="87"/>
      <c r="F181" s="87"/>
      <c r="G181" s="7"/>
      <c r="H181" s="7"/>
      <c r="N181" s="1"/>
    </row>
    <row r="182" spans="1:14" s="3" customFormat="1" ht="22.5" customHeight="1" x14ac:dyDescent="0.25">
      <c r="A182" s="1"/>
      <c r="B182" s="1"/>
      <c r="C182" s="1"/>
      <c r="D182" s="1"/>
      <c r="E182" s="87"/>
      <c r="F182" s="87"/>
      <c r="G182" s="7"/>
      <c r="H182" s="7"/>
      <c r="N182" s="1"/>
    </row>
    <row r="183" spans="1:14" s="3" customFormat="1" ht="22.5" customHeight="1" x14ac:dyDescent="0.25">
      <c r="A183" s="1"/>
      <c r="B183" s="1"/>
      <c r="C183" s="1"/>
      <c r="D183" s="1"/>
      <c r="E183" s="87"/>
      <c r="F183" s="87"/>
      <c r="G183" s="7"/>
      <c r="H183" s="7"/>
      <c r="N183" s="1"/>
    </row>
    <row r="184" spans="1:14" s="3" customFormat="1" ht="22.5" customHeight="1" x14ac:dyDescent="0.25">
      <c r="A184" s="1"/>
      <c r="B184" s="1"/>
      <c r="C184" s="1"/>
      <c r="D184" s="1"/>
      <c r="E184" s="87"/>
      <c r="F184" s="87"/>
      <c r="G184" s="7"/>
      <c r="H184" s="7"/>
      <c r="N184" s="1"/>
    </row>
    <row r="185" spans="1:14" s="3" customFormat="1" ht="22.5" customHeight="1" x14ac:dyDescent="0.25">
      <c r="A185" s="1"/>
      <c r="B185" s="1"/>
      <c r="C185" s="1"/>
      <c r="D185" s="1"/>
      <c r="E185" s="87"/>
      <c r="F185" s="87"/>
      <c r="G185" s="7"/>
      <c r="H185" s="7"/>
      <c r="N185" s="1"/>
    </row>
    <row r="186" spans="1:14" s="3" customFormat="1" ht="22.5" customHeight="1" x14ac:dyDescent="0.25">
      <c r="A186" s="1"/>
      <c r="B186" s="1"/>
      <c r="C186" s="1"/>
      <c r="D186" s="1"/>
      <c r="E186" s="87"/>
      <c r="F186" s="87"/>
      <c r="G186" s="7"/>
      <c r="H186" s="7"/>
      <c r="N186" s="1"/>
    </row>
    <row r="187" spans="1:14" s="3" customFormat="1" ht="22.5" customHeight="1" x14ac:dyDescent="0.25">
      <c r="A187" s="1"/>
      <c r="B187" s="1"/>
      <c r="C187" s="1"/>
      <c r="D187" s="1"/>
      <c r="E187" s="87"/>
      <c r="F187" s="87"/>
      <c r="G187" s="7"/>
      <c r="H187" s="7"/>
      <c r="N187" s="1"/>
    </row>
    <row r="188" spans="1:14" s="3" customFormat="1" ht="22.5" customHeight="1" x14ac:dyDescent="0.25">
      <c r="A188" s="1"/>
      <c r="B188" s="1"/>
      <c r="C188" s="1"/>
      <c r="D188" s="1"/>
      <c r="E188" s="87"/>
      <c r="F188" s="87"/>
      <c r="G188" s="7"/>
      <c r="H188" s="7"/>
      <c r="N188" s="1"/>
    </row>
    <row r="189" spans="1:14" s="3" customFormat="1" ht="22.5" customHeight="1" x14ac:dyDescent="0.25">
      <c r="A189" s="1"/>
      <c r="B189" s="1"/>
      <c r="C189" s="1"/>
      <c r="D189" s="1"/>
      <c r="E189" s="87"/>
      <c r="F189" s="87"/>
      <c r="G189" s="7"/>
      <c r="H189" s="7"/>
      <c r="N189" s="1"/>
    </row>
    <row r="190" spans="1:14" s="3" customFormat="1" ht="22.5" customHeight="1" x14ac:dyDescent="0.25">
      <c r="A190" s="1"/>
      <c r="B190" s="1"/>
      <c r="C190" s="1"/>
      <c r="D190" s="1"/>
      <c r="E190" s="87"/>
      <c r="F190" s="87"/>
      <c r="G190" s="7"/>
      <c r="H190" s="7"/>
      <c r="N190" s="1"/>
    </row>
    <row r="191" spans="1:14" s="3" customFormat="1" ht="22.5" customHeight="1" x14ac:dyDescent="0.25">
      <c r="A191" s="1"/>
      <c r="B191" s="1"/>
      <c r="C191" s="1"/>
      <c r="D191" s="1"/>
      <c r="E191" s="87"/>
      <c r="F191" s="87"/>
      <c r="G191" s="7"/>
      <c r="H191" s="7"/>
      <c r="N191" s="1"/>
    </row>
    <row r="192" spans="1:14" s="3" customFormat="1" ht="22.5" customHeight="1" x14ac:dyDescent="0.25">
      <c r="A192" s="1"/>
      <c r="B192" s="1"/>
      <c r="C192" s="1"/>
      <c r="D192" s="1"/>
      <c r="E192" s="87"/>
      <c r="F192" s="87"/>
      <c r="G192" s="7"/>
      <c r="H192" s="7"/>
      <c r="N192" s="1"/>
    </row>
    <row r="193" spans="1:14" s="3" customFormat="1" ht="22.5" customHeight="1" x14ac:dyDescent="0.25">
      <c r="A193" s="1"/>
      <c r="B193" s="1"/>
      <c r="C193" s="1"/>
      <c r="D193" s="1"/>
      <c r="E193" s="87"/>
      <c r="F193" s="87"/>
      <c r="G193" s="7"/>
      <c r="H193" s="7"/>
      <c r="N193" s="1"/>
    </row>
    <row r="194" spans="1:14" s="3" customFormat="1" ht="22.5" customHeight="1" x14ac:dyDescent="0.25">
      <c r="A194" s="1"/>
      <c r="B194" s="1"/>
      <c r="C194" s="1"/>
      <c r="D194" s="1"/>
      <c r="E194" s="87"/>
      <c r="F194" s="87"/>
      <c r="G194" s="7"/>
      <c r="H194" s="7"/>
      <c r="N194" s="1"/>
    </row>
    <row r="195" spans="1:14" s="3" customFormat="1" ht="22.5" customHeight="1" x14ac:dyDescent="0.25">
      <c r="A195" s="1"/>
      <c r="B195" s="1"/>
      <c r="C195" s="1"/>
      <c r="D195" s="1"/>
      <c r="E195" s="87"/>
      <c r="F195" s="87"/>
      <c r="G195" s="7"/>
      <c r="H195" s="7"/>
      <c r="N195" s="1"/>
    </row>
    <row r="196" spans="1:14" s="3" customFormat="1" ht="22.5" customHeight="1" x14ac:dyDescent="0.25">
      <c r="A196" s="1"/>
      <c r="B196" s="1"/>
      <c r="C196" s="1"/>
      <c r="D196" s="1"/>
      <c r="E196" s="87"/>
      <c r="F196" s="87"/>
      <c r="G196" s="7"/>
      <c r="H196" s="7"/>
      <c r="N196" s="1"/>
    </row>
    <row r="197" spans="1:14" s="3" customFormat="1" ht="22.5" customHeight="1" x14ac:dyDescent="0.25">
      <c r="A197" s="1"/>
      <c r="B197" s="1"/>
      <c r="C197" s="1"/>
      <c r="D197" s="1"/>
      <c r="E197" s="87"/>
      <c r="F197" s="87"/>
      <c r="G197" s="7"/>
      <c r="H197" s="7"/>
      <c r="N197" s="1"/>
    </row>
    <row r="198" spans="1:14" s="3" customFormat="1" ht="22.5" customHeight="1" x14ac:dyDescent="0.25">
      <c r="A198" s="1"/>
      <c r="B198" s="1"/>
      <c r="C198" s="1"/>
      <c r="D198" s="1"/>
      <c r="E198" s="87"/>
      <c r="F198" s="87"/>
      <c r="G198" s="7"/>
      <c r="H198" s="7"/>
      <c r="N198" s="1"/>
    </row>
    <row r="199" spans="1:14" s="3" customFormat="1" ht="22.5" customHeight="1" x14ac:dyDescent="0.25">
      <c r="A199" s="1"/>
      <c r="B199" s="1"/>
      <c r="C199" s="1"/>
      <c r="D199" s="1"/>
      <c r="E199" s="87"/>
      <c r="F199" s="87"/>
      <c r="G199" s="7"/>
      <c r="H199" s="7"/>
      <c r="N199" s="1"/>
    </row>
    <row r="200" spans="1:14" s="3" customFormat="1" ht="22.5" customHeight="1" x14ac:dyDescent="0.25">
      <c r="A200" s="1"/>
      <c r="B200" s="1"/>
      <c r="C200" s="1"/>
      <c r="D200" s="1"/>
      <c r="E200" s="87"/>
      <c r="F200" s="87"/>
      <c r="G200" s="7"/>
      <c r="H200" s="7"/>
      <c r="N200" s="1"/>
    </row>
    <row r="201" spans="1:14" s="3" customFormat="1" ht="22.5" customHeight="1" x14ac:dyDescent="0.25">
      <c r="A201" s="1"/>
      <c r="B201" s="1"/>
      <c r="C201" s="1"/>
      <c r="D201" s="1"/>
      <c r="E201" s="87"/>
      <c r="F201" s="87"/>
      <c r="G201" s="7"/>
      <c r="H201" s="7"/>
      <c r="N201" s="1"/>
    </row>
    <row r="202" spans="1:14" s="3" customFormat="1" ht="22.5" customHeight="1" x14ac:dyDescent="0.25">
      <c r="A202" s="1"/>
      <c r="B202" s="1"/>
      <c r="C202" s="1"/>
      <c r="D202" s="1"/>
      <c r="E202" s="87"/>
      <c r="F202" s="87"/>
      <c r="G202" s="7"/>
      <c r="H202" s="7"/>
      <c r="N202" s="1"/>
    </row>
    <row r="203" spans="1:14" s="3" customFormat="1" ht="22.5" customHeight="1" x14ac:dyDescent="0.25">
      <c r="A203" s="1"/>
      <c r="B203" s="1"/>
      <c r="C203" s="1"/>
      <c r="D203" s="1"/>
      <c r="E203" s="87"/>
      <c r="F203" s="87"/>
      <c r="G203" s="7"/>
      <c r="H203" s="7"/>
      <c r="N203" s="1"/>
    </row>
    <row r="204" spans="1:14" s="3" customFormat="1" ht="22.5" customHeight="1" x14ac:dyDescent="0.25">
      <c r="A204" s="1"/>
      <c r="B204" s="1"/>
      <c r="C204" s="1"/>
      <c r="D204" s="1"/>
      <c r="E204" s="87"/>
      <c r="F204" s="87"/>
      <c r="G204" s="7"/>
      <c r="H204" s="7"/>
      <c r="N204" s="1"/>
    </row>
    <row r="205" spans="1:14" s="3" customFormat="1" ht="22.5" customHeight="1" x14ac:dyDescent="0.25">
      <c r="A205" s="1"/>
      <c r="B205" s="1"/>
      <c r="C205" s="1"/>
      <c r="D205" s="1"/>
      <c r="E205" s="87"/>
      <c r="F205" s="87"/>
      <c r="G205" s="7"/>
      <c r="H205" s="7"/>
      <c r="N205" s="1"/>
    </row>
    <row r="206" spans="1:14" s="3" customFormat="1" ht="22.5" customHeight="1" x14ac:dyDescent="0.25">
      <c r="A206" s="1"/>
      <c r="B206" s="1"/>
      <c r="C206" s="1"/>
      <c r="D206" s="1"/>
      <c r="E206" s="87"/>
      <c r="F206" s="87"/>
      <c r="G206" s="7"/>
      <c r="H206" s="7"/>
      <c r="N206" s="1"/>
    </row>
    <row r="207" spans="1:14" s="3" customFormat="1" ht="22.5" customHeight="1" x14ac:dyDescent="0.25">
      <c r="A207" s="1"/>
      <c r="B207" s="1"/>
      <c r="C207" s="1"/>
      <c r="D207" s="1"/>
      <c r="E207" s="87"/>
      <c r="F207" s="87"/>
      <c r="G207" s="7"/>
      <c r="H207" s="7"/>
      <c r="N207" s="1"/>
    </row>
    <row r="208" spans="1:14" s="3" customFormat="1" ht="22.5" customHeight="1" x14ac:dyDescent="0.25">
      <c r="A208" s="1"/>
      <c r="B208" s="1"/>
      <c r="C208" s="1"/>
      <c r="D208" s="1"/>
      <c r="E208" s="87"/>
      <c r="F208" s="87"/>
      <c r="G208" s="7"/>
      <c r="H208" s="7"/>
      <c r="N208" s="1"/>
    </row>
    <row r="209" spans="1:14" s="3" customFormat="1" ht="22.5" customHeight="1" x14ac:dyDescent="0.25">
      <c r="A209" s="1"/>
      <c r="B209" s="1"/>
      <c r="C209" s="1"/>
      <c r="D209" s="1"/>
      <c r="E209" s="87"/>
      <c r="F209" s="87"/>
      <c r="G209" s="7"/>
      <c r="H209" s="7"/>
      <c r="N209" s="1"/>
    </row>
    <row r="210" spans="1:14" s="3" customFormat="1" ht="22.5" customHeight="1" x14ac:dyDescent="0.25">
      <c r="A210" s="1"/>
      <c r="B210" s="1"/>
      <c r="C210" s="1"/>
      <c r="D210" s="1"/>
      <c r="E210" s="87"/>
      <c r="F210" s="87"/>
      <c r="G210" s="7"/>
      <c r="H210" s="7"/>
      <c r="N210" s="1"/>
    </row>
    <row r="211" spans="1:14" s="3" customFormat="1" ht="22.5" customHeight="1" x14ac:dyDescent="0.25">
      <c r="A211" s="1"/>
      <c r="B211" s="1"/>
      <c r="C211" s="1"/>
      <c r="D211" s="1"/>
      <c r="E211" s="87"/>
      <c r="F211" s="87"/>
      <c r="G211" s="7"/>
      <c r="H211" s="7"/>
      <c r="N211" s="1"/>
    </row>
    <row r="212" spans="1:14" s="3" customFormat="1" ht="22.5" customHeight="1" x14ac:dyDescent="0.25">
      <c r="A212" s="1"/>
      <c r="B212" s="1"/>
      <c r="C212" s="1"/>
      <c r="D212" s="1"/>
      <c r="E212" s="87"/>
      <c r="F212" s="87"/>
      <c r="G212" s="7"/>
      <c r="H212" s="7"/>
      <c r="N212" s="1"/>
    </row>
    <row r="213" spans="1:14" s="3" customFormat="1" ht="22.5" customHeight="1" x14ac:dyDescent="0.25">
      <c r="A213" s="1"/>
      <c r="B213" s="1"/>
      <c r="C213" s="1"/>
      <c r="D213" s="1"/>
      <c r="E213" s="87"/>
      <c r="F213" s="87"/>
      <c r="G213" s="7"/>
      <c r="H213" s="7"/>
      <c r="N213" s="1"/>
    </row>
    <row r="214" spans="1:14" s="3" customFormat="1" ht="22.5" customHeight="1" x14ac:dyDescent="0.25">
      <c r="A214" s="1"/>
      <c r="B214" s="1"/>
      <c r="C214" s="1"/>
      <c r="D214" s="1"/>
      <c r="E214" s="87"/>
      <c r="F214" s="87"/>
      <c r="G214" s="7"/>
      <c r="H214" s="7"/>
      <c r="N214" s="1"/>
    </row>
    <row r="215" spans="1:14" s="3" customFormat="1" ht="22.5" customHeight="1" x14ac:dyDescent="0.25">
      <c r="A215" s="1"/>
      <c r="B215" s="1"/>
      <c r="C215" s="1"/>
      <c r="D215" s="1"/>
      <c r="E215" s="87"/>
      <c r="F215" s="87"/>
      <c r="G215" s="7"/>
      <c r="H215" s="7"/>
      <c r="N215" s="1"/>
    </row>
    <row r="216" spans="1:14" s="3" customFormat="1" ht="22.5" customHeight="1" x14ac:dyDescent="0.25">
      <c r="A216" s="1"/>
      <c r="B216" s="1"/>
      <c r="C216" s="1"/>
      <c r="D216" s="1"/>
      <c r="E216" s="87"/>
      <c r="F216" s="87"/>
      <c r="G216" s="7"/>
      <c r="H216" s="7"/>
      <c r="N216" s="1"/>
    </row>
    <row r="217" spans="1:14" s="3" customFormat="1" ht="22.5" customHeight="1" x14ac:dyDescent="0.25">
      <c r="A217" s="1"/>
      <c r="B217" s="1"/>
      <c r="C217" s="1"/>
      <c r="D217" s="1"/>
      <c r="E217" s="87"/>
      <c r="F217" s="87"/>
      <c r="G217" s="7"/>
      <c r="H217" s="7"/>
      <c r="N217" s="1"/>
    </row>
    <row r="218" spans="1:14" s="3" customFormat="1" ht="22.5" customHeight="1" x14ac:dyDescent="0.25">
      <c r="A218" s="1"/>
      <c r="B218" s="1"/>
      <c r="C218" s="1"/>
      <c r="D218" s="1"/>
      <c r="E218" s="87"/>
      <c r="F218" s="87"/>
      <c r="G218" s="7"/>
      <c r="H218" s="7"/>
      <c r="N218" s="1"/>
    </row>
    <row r="219" spans="1:14" s="3" customFormat="1" ht="22.5" customHeight="1" x14ac:dyDescent="0.25">
      <c r="A219" s="1"/>
      <c r="B219" s="1"/>
      <c r="C219" s="1"/>
      <c r="D219" s="1"/>
      <c r="E219" s="87"/>
      <c r="F219" s="87"/>
      <c r="G219" s="7"/>
      <c r="H219" s="7"/>
      <c r="N219" s="1"/>
    </row>
    <row r="220" spans="1:14" s="3" customFormat="1" ht="22.5" customHeight="1" x14ac:dyDescent="0.25">
      <c r="A220" s="1"/>
      <c r="B220" s="1"/>
      <c r="C220" s="1"/>
      <c r="D220" s="1"/>
      <c r="E220" s="87"/>
      <c r="F220" s="87"/>
      <c r="G220" s="7"/>
      <c r="H220" s="7"/>
      <c r="N220" s="1"/>
    </row>
    <row r="221" spans="1:14" s="3" customFormat="1" ht="22.5" customHeight="1" x14ac:dyDescent="0.25">
      <c r="A221" s="1"/>
      <c r="B221" s="1"/>
      <c r="C221" s="1"/>
      <c r="D221" s="1"/>
      <c r="E221" s="87"/>
      <c r="F221" s="87"/>
      <c r="G221" s="7"/>
      <c r="H221" s="7"/>
      <c r="N221" s="1"/>
    </row>
    <row r="222" spans="1:14" s="3" customFormat="1" ht="22.5" customHeight="1" x14ac:dyDescent="0.25">
      <c r="A222" s="1"/>
      <c r="B222" s="1"/>
      <c r="C222" s="1"/>
      <c r="D222" s="1"/>
      <c r="E222" s="87"/>
      <c r="F222" s="87"/>
      <c r="G222" s="7"/>
      <c r="H222" s="7"/>
      <c r="N222" s="1"/>
    </row>
    <row r="223" spans="1:14" s="3" customFormat="1" ht="22.5" customHeight="1" x14ac:dyDescent="0.25">
      <c r="A223" s="1"/>
      <c r="B223" s="1"/>
      <c r="C223" s="1"/>
      <c r="D223" s="1"/>
      <c r="E223" s="87"/>
      <c r="F223" s="87"/>
      <c r="G223" s="7"/>
      <c r="H223" s="7"/>
      <c r="N223" s="1"/>
    </row>
    <row r="224" spans="1:14" s="3" customFormat="1" ht="22.5" customHeight="1" x14ac:dyDescent="0.25">
      <c r="A224" s="1"/>
      <c r="B224" s="1"/>
      <c r="C224" s="1"/>
      <c r="D224" s="1"/>
      <c r="E224" s="87"/>
      <c r="F224" s="87"/>
      <c r="G224" s="7"/>
      <c r="H224" s="7"/>
      <c r="N224" s="1"/>
    </row>
    <row r="225" spans="1:14" s="3" customFormat="1" ht="22.5" customHeight="1" x14ac:dyDescent="0.25">
      <c r="A225" s="1"/>
      <c r="B225" s="1"/>
      <c r="C225" s="1"/>
      <c r="D225" s="1"/>
      <c r="E225" s="87"/>
      <c r="F225" s="87"/>
      <c r="G225" s="7"/>
      <c r="H225" s="7"/>
      <c r="N225" s="1"/>
    </row>
    <row r="226" spans="1:14" s="3" customFormat="1" ht="22.5" customHeight="1" x14ac:dyDescent="0.25">
      <c r="A226" s="1"/>
      <c r="B226" s="1"/>
      <c r="C226" s="1"/>
      <c r="D226" s="1"/>
      <c r="E226" s="87"/>
      <c r="F226" s="87"/>
      <c r="G226" s="7"/>
      <c r="H226" s="7"/>
      <c r="N226" s="1"/>
    </row>
    <row r="227" spans="1:14" s="3" customFormat="1" ht="22.5" customHeight="1" x14ac:dyDescent="0.25">
      <c r="A227" s="1"/>
      <c r="B227" s="1"/>
      <c r="C227" s="1"/>
      <c r="D227" s="1"/>
      <c r="E227" s="87"/>
      <c r="F227" s="87"/>
      <c r="G227" s="7"/>
      <c r="H227" s="7"/>
      <c r="N227" s="1"/>
    </row>
    <row r="228" spans="1:14" s="3" customFormat="1" ht="22.5" customHeight="1" x14ac:dyDescent="0.25">
      <c r="A228" s="1"/>
      <c r="B228" s="1"/>
      <c r="C228" s="1"/>
      <c r="D228" s="1"/>
      <c r="E228" s="87"/>
      <c r="F228" s="87"/>
      <c r="G228" s="7"/>
      <c r="H228" s="7"/>
      <c r="N228" s="1"/>
    </row>
    <row r="229" spans="1:14" s="3" customFormat="1" ht="22.5" customHeight="1" x14ac:dyDescent="0.25">
      <c r="A229" s="1"/>
      <c r="B229" s="1"/>
      <c r="C229" s="1"/>
      <c r="D229" s="1"/>
      <c r="E229" s="87"/>
      <c r="F229" s="87"/>
      <c r="G229" s="7"/>
      <c r="H229" s="7"/>
      <c r="N229" s="1"/>
    </row>
    <row r="230" spans="1:14" s="3" customFormat="1" ht="22.5" customHeight="1" x14ac:dyDescent="0.25">
      <c r="A230" s="1"/>
      <c r="B230" s="1"/>
      <c r="C230" s="1"/>
      <c r="D230" s="1"/>
      <c r="E230" s="87"/>
      <c r="F230" s="87"/>
      <c r="G230" s="7"/>
      <c r="H230" s="7"/>
      <c r="N230" s="1"/>
    </row>
    <row r="231" spans="1:14" s="3" customFormat="1" ht="22.5" customHeight="1" x14ac:dyDescent="0.25">
      <c r="A231" s="1"/>
      <c r="B231" s="1"/>
      <c r="C231" s="1"/>
      <c r="D231" s="1"/>
      <c r="E231" s="87"/>
      <c r="F231" s="87"/>
      <c r="G231" s="7"/>
      <c r="H231" s="7"/>
      <c r="N231" s="1"/>
    </row>
    <row r="232" spans="1:14" s="3" customFormat="1" ht="22.5" customHeight="1" x14ac:dyDescent="0.25">
      <c r="A232" s="1"/>
      <c r="B232" s="1"/>
      <c r="C232" s="1"/>
      <c r="D232" s="1"/>
      <c r="E232" s="87"/>
      <c r="F232" s="87"/>
      <c r="G232" s="7"/>
      <c r="H232" s="7"/>
      <c r="N232" s="1"/>
    </row>
    <row r="233" spans="1:14" s="3" customFormat="1" ht="22.5" customHeight="1" x14ac:dyDescent="0.25">
      <c r="A233" s="1"/>
      <c r="B233" s="1"/>
      <c r="C233" s="1"/>
      <c r="D233" s="1"/>
      <c r="E233" s="87"/>
      <c r="F233" s="87"/>
      <c r="G233" s="7"/>
      <c r="H233" s="7"/>
      <c r="N233" s="1"/>
    </row>
    <row r="234" spans="1:14" s="3" customFormat="1" ht="22.5" customHeight="1" x14ac:dyDescent="0.25">
      <c r="A234" s="1"/>
      <c r="B234" s="1"/>
      <c r="C234" s="1"/>
      <c r="D234" s="1"/>
      <c r="E234" s="87"/>
      <c r="F234" s="87"/>
      <c r="G234" s="7"/>
      <c r="H234" s="7"/>
      <c r="N234" s="1"/>
    </row>
    <row r="235" spans="1:14" s="3" customFormat="1" ht="22.5" customHeight="1" x14ac:dyDescent="0.25">
      <c r="A235" s="1"/>
      <c r="B235" s="1"/>
      <c r="C235" s="1"/>
      <c r="D235" s="1"/>
      <c r="E235" s="1"/>
      <c r="F235" s="1"/>
      <c r="G235" s="7"/>
      <c r="H235" s="7"/>
      <c r="N235" s="1"/>
    </row>
    <row r="236" spans="1:14" s="3" customFormat="1" ht="22.5" customHeight="1" x14ac:dyDescent="0.25">
      <c r="A236" s="1"/>
      <c r="B236" s="1"/>
      <c r="C236" s="1"/>
      <c r="D236" s="1"/>
      <c r="E236" s="1"/>
      <c r="F236" s="1"/>
      <c r="G236" s="7"/>
      <c r="H236" s="7"/>
      <c r="N236" s="1"/>
    </row>
    <row r="237" spans="1:14" s="3" customFormat="1" ht="22.5" customHeight="1" x14ac:dyDescent="0.25">
      <c r="A237" s="1"/>
      <c r="B237" s="1"/>
      <c r="C237" s="1"/>
      <c r="D237" s="1"/>
      <c r="E237" s="1"/>
      <c r="F237" s="1"/>
      <c r="G237" s="7"/>
      <c r="H237" s="7"/>
      <c r="N237" s="1"/>
    </row>
    <row r="238" spans="1:14" s="3" customFormat="1" ht="22.5" customHeight="1" x14ac:dyDescent="0.25">
      <c r="A238" s="1"/>
      <c r="B238" s="1"/>
      <c r="C238" s="1"/>
      <c r="D238" s="1"/>
      <c r="E238" s="1"/>
      <c r="F238" s="1"/>
      <c r="G238" s="7"/>
      <c r="H238" s="7"/>
      <c r="N238" s="1"/>
    </row>
    <row r="239" spans="1:14" s="3" customFormat="1" ht="22.5" customHeight="1" x14ac:dyDescent="0.25">
      <c r="A239" s="1"/>
      <c r="B239" s="1"/>
      <c r="C239" s="1"/>
      <c r="D239" s="1"/>
      <c r="E239" s="1"/>
      <c r="F239" s="1"/>
      <c r="G239" s="7"/>
      <c r="H239" s="7"/>
      <c r="N239" s="1"/>
    </row>
    <row r="240" spans="1:14" s="3" customFormat="1" ht="22.5" customHeight="1" x14ac:dyDescent="0.25">
      <c r="A240" s="1"/>
      <c r="B240" s="1"/>
      <c r="C240" s="1"/>
      <c r="D240" s="1"/>
      <c r="E240" s="1"/>
      <c r="F240" s="1"/>
      <c r="G240" s="7"/>
      <c r="H240" s="7"/>
      <c r="N240" s="1"/>
    </row>
    <row r="241" spans="1:14" s="3" customFormat="1" ht="22.5" customHeight="1" x14ac:dyDescent="0.25">
      <c r="A241" s="1"/>
      <c r="B241" s="1"/>
      <c r="C241" s="1"/>
      <c r="D241" s="1"/>
      <c r="E241" s="1"/>
      <c r="F241" s="1"/>
      <c r="G241" s="7"/>
      <c r="H241" s="7"/>
      <c r="N241" s="1"/>
    </row>
    <row r="242" spans="1:14" s="3" customFormat="1" ht="22.5" customHeight="1" x14ac:dyDescent="0.25">
      <c r="A242" s="1"/>
      <c r="B242" s="1"/>
      <c r="C242" s="1"/>
      <c r="D242" s="1"/>
      <c r="E242" s="1"/>
      <c r="F242" s="1"/>
      <c r="G242" s="7"/>
      <c r="H242" s="7"/>
      <c r="N242" s="1"/>
    </row>
    <row r="243" spans="1:14" s="3" customFormat="1" ht="22.5" customHeight="1" x14ac:dyDescent="0.25">
      <c r="A243" s="1"/>
      <c r="B243" s="1"/>
      <c r="C243" s="1"/>
      <c r="D243" s="1"/>
      <c r="E243" s="1"/>
      <c r="F243" s="1"/>
      <c r="G243" s="7"/>
      <c r="H243" s="7"/>
      <c r="N243" s="1"/>
    </row>
    <row r="244" spans="1:14" s="3" customFormat="1" ht="22.5" customHeight="1" x14ac:dyDescent="0.25">
      <c r="A244" s="1"/>
      <c r="B244" s="1"/>
      <c r="C244" s="1"/>
      <c r="D244" s="1"/>
      <c r="E244" s="1"/>
      <c r="F244" s="1"/>
      <c r="G244" s="7"/>
      <c r="H244" s="7"/>
      <c r="N244" s="1"/>
    </row>
    <row r="245" spans="1:14" s="3" customFormat="1" ht="22.5" customHeight="1" x14ac:dyDescent="0.25">
      <c r="A245" s="1"/>
      <c r="B245" s="1"/>
      <c r="C245" s="1"/>
      <c r="D245" s="1"/>
      <c r="E245" s="1"/>
      <c r="F245" s="1"/>
      <c r="G245" s="7"/>
      <c r="H245" s="7"/>
      <c r="N245" s="1"/>
    </row>
    <row r="246" spans="1:14" s="3" customFormat="1" ht="22.5" customHeight="1" x14ac:dyDescent="0.25">
      <c r="A246" s="1"/>
      <c r="B246" s="1"/>
      <c r="C246" s="1"/>
      <c r="D246" s="1"/>
      <c r="E246" s="1"/>
      <c r="F246" s="1"/>
      <c r="G246" s="7"/>
      <c r="H246" s="7"/>
      <c r="N246" s="1"/>
    </row>
    <row r="247" spans="1:14" s="3" customFormat="1" ht="22.5" customHeight="1" x14ac:dyDescent="0.25">
      <c r="A247" s="1"/>
      <c r="B247" s="1"/>
      <c r="C247" s="1"/>
      <c r="D247" s="1"/>
      <c r="E247" s="1"/>
      <c r="F247" s="1"/>
      <c r="G247" s="7"/>
      <c r="H247" s="7"/>
      <c r="N247" s="1"/>
    </row>
    <row r="248" spans="1:14" s="3" customFormat="1" ht="22.5" customHeight="1" x14ac:dyDescent="0.25">
      <c r="A248" s="1"/>
      <c r="B248" s="1"/>
      <c r="C248" s="1"/>
      <c r="D248" s="1"/>
      <c r="E248" s="1"/>
      <c r="F248" s="1"/>
      <c r="G248" s="7"/>
      <c r="H248" s="7"/>
      <c r="N248" s="1"/>
    </row>
    <row r="249" spans="1:14" s="3" customFormat="1" ht="22.5" customHeight="1" x14ac:dyDescent="0.25">
      <c r="A249" s="1"/>
      <c r="B249" s="1"/>
      <c r="C249" s="1"/>
      <c r="D249" s="1"/>
      <c r="E249" s="1"/>
      <c r="F249" s="1"/>
      <c r="G249" s="7"/>
      <c r="H249" s="7"/>
      <c r="N249" s="1"/>
    </row>
    <row r="250" spans="1:14" s="3" customFormat="1" ht="22.5" customHeight="1" x14ac:dyDescent="0.25">
      <c r="A250" s="1"/>
      <c r="B250" s="1"/>
      <c r="C250" s="1"/>
      <c r="D250" s="1"/>
      <c r="E250" s="1"/>
      <c r="F250" s="1"/>
      <c r="G250" s="7"/>
      <c r="H250" s="7"/>
      <c r="N250" s="1"/>
    </row>
    <row r="251" spans="1:14" s="3" customFormat="1" ht="22.5" customHeight="1" x14ac:dyDescent="0.25">
      <c r="A251" s="1"/>
      <c r="B251" s="1"/>
      <c r="C251" s="1"/>
      <c r="D251" s="1"/>
      <c r="E251" s="1"/>
      <c r="F251" s="1"/>
      <c r="G251" s="7"/>
      <c r="H251" s="7"/>
      <c r="N251" s="1"/>
    </row>
    <row r="252" spans="1:14" s="3" customFormat="1" ht="22.5" customHeight="1" x14ac:dyDescent="0.25">
      <c r="A252" s="1"/>
      <c r="B252" s="1"/>
      <c r="C252" s="1"/>
      <c r="D252" s="1"/>
      <c r="E252" s="1"/>
      <c r="F252" s="1"/>
      <c r="G252" s="7"/>
      <c r="H252" s="7"/>
      <c r="N252" s="1"/>
    </row>
    <row r="253" spans="1:14" s="3" customFormat="1" ht="22.5" customHeight="1" x14ac:dyDescent="0.25">
      <c r="A253" s="1"/>
      <c r="B253" s="1"/>
      <c r="C253" s="1"/>
      <c r="D253" s="1"/>
      <c r="E253" s="1"/>
      <c r="F253" s="1"/>
      <c r="G253" s="7"/>
      <c r="H253" s="7"/>
      <c r="N253" s="1"/>
    </row>
    <row r="254" spans="1:14" s="3" customFormat="1" ht="22.5" customHeight="1" x14ac:dyDescent="0.25">
      <c r="A254" s="1"/>
      <c r="B254" s="1"/>
      <c r="C254" s="1"/>
      <c r="D254" s="1"/>
      <c r="E254" s="1"/>
      <c r="F254" s="1"/>
      <c r="G254" s="7"/>
      <c r="H254" s="7"/>
      <c r="N254" s="1"/>
    </row>
    <row r="255" spans="1:14" s="3" customFormat="1" ht="22.5" customHeight="1" x14ac:dyDescent="0.25">
      <c r="A255" s="1"/>
      <c r="B255" s="1"/>
      <c r="C255" s="1"/>
      <c r="D255" s="1"/>
      <c r="E255" s="1"/>
      <c r="F255" s="1"/>
      <c r="G255" s="7"/>
      <c r="H255" s="7"/>
      <c r="N255" s="1"/>
    </row>
    <row r="256" spans="1:14" s="3" customFormat="1" ht="22.5" customHeight="1" x14ac:dyDescent="0.25">
      <c r="A256" s="1"/>
      <c r="B256" s="1"/>
      <c r="C256" s="1"/>
      <c r="D256" s="1"/>
      <c r="E256" s="1"/>
      <c r="F256" s="1"/>
      <c r="G256" s="7"/>
      <c r="H256" s="7"/>
      <c r="N256" s="1"/>
    </row>
    <row r="257" spans="1:14" s="3" customFormat="1" ht="22.5" customHeight="1" x14ac:dyDescent="0.25">
      <c r="A257" s="1"/>
      <c r="B257" s="1"/>
      <c r="C257" s="1"/>
      <c r="D257" s="1"/>
      <c r="E257" s="1"/>
      <c r="F257" s="1"/>
      <c r="G257" s="7"/>
      <c r="H257" s="7"/>
      <c r="N257" s="1"/>
    </row>
    <row r="258" spans="1:14" s="3" customFormat="1" ht="22.5" customHeight="1" x14ac:dyDescent="0.25">
      <c r="A258" s="1"/>
      <c r="B258" s="1"/>
      <c r="C258" s="1"/>
      <c r="D258" s="1"/>
      <c r="E258" s="1"/>
      <c r="F258" s="1"/>
      <c r="G258" s="7"/>
      <c r="H258" s="7"/>
      <c r="N258" s="1"/>
    </row>
    <row r="259" spans="1:14" s="3" customFormat="1" ht="22.5" customHeight="1" x14ac:dyDescent="0.25">
      <c r="A259" s="1"/>
      <c r="B259" s="1"/>
      <c r="C259" s="1"/>
      <c r="D259" s="1"/>
      <c r="E259" s="1"/>
      <c r="F259" s="1"/>
      <c r="G259" s="7"/>
      <c r="H259" s="7"/>
      <c r="N259" s="1"/>
    </row>
    <row r="260" spans="1:14" s="3" customFormat="1" ht="22.5" customHeight="1" x14ac:dyDescent="0.25">
      <c r="A260" s="1"/>
      <c r="B260" s="1"/>
      <c r="C260" s="1"/>
      <c r="D260" s="1"/>
      <c r="E260" s="1"/>
      <c r="F260" s="1"/>
      <c r="G260" s="7"/>
      <c r="H260" s="7"/>
      <c r="N260" s="1"/>
    </row>
    <row r="261" spans="1:14" s="3" customFormat="1" ht="22.5" customHeight="1" x14ac:dyDescent="0.25">
      <c r="A261" s="1"/>
      <c r="B261" s="1"/>
      <c r="C261" s="1"/>
      <c r="D261" s="1"/>
      <c r="E261" s="1"/>
      <c r="F261" s="1"/>
      <c r="G261" s="7"/>
      <c r="H261" s="7"/>
      <c r="N261" s="1"/>
    </row>
    <row r="262" spans="1:14" s="3" customFormat="1" ht="22.5" customHeight="1" x14ac:dyDescent="0.25">
      <c r="A262" s="1"/>
      <c r="B262" s="1"/>
      <c r="C262" s="1"/>
      <c r="D262" s="1"/>
      <c r="E262" s="1"/>
      <c r="F262" s="1"/>
      <c r="G262" s="7"/>
      <c r="H262" s="7"/>
      <c r="N262" s="1"/>
    </row>
    <row r="263" spans="1:14" s="3" customFormat="1" ht="22.5" customHeight="1" x14ac:dyDescent="0.25">
      <c r="A263" s="1"/>
      <c r="B263" s="1"/>
      <c r="C263" s="1"/>
      <c r="D263" s="1"/>
      <c r="E263" s="1"/>
      <c r="F263" s="1"/>
      <c r="G263" s="7"/>
      <c r="H263" s="7"/>
      <c r="N263" s="1"/>
    </row>
    <row r="264" spans="1:14" s="3" customFormat="1" ht="22.5" customHeight="1" x14ac:dyDescent="0.25">
      <c r="A264" s="1"/>
      <c r="B264" s="1"/>
      <c r="C264" s="1"/>
      <c r="D264" s="1"/>
      <c r="E264" s="1"/>
      <c r="F264" s="1"/>
      <c r="G264" s="7"/>
      <c r="H264" s="7"/>
      <c r="N264" s="1"/>
    </row>
    <row r="265" spans="1:14" s="3" customFormat="1" ht="22.5" customHeight="1" x14ac:dyDescent="0.25">
      <c r="A265" s="1"/>
      <c r="B265" s="1"/>
      <c r="C265" s="1"/>
      <c r="D265" s="1"/>
      <c r="E265" s="1"/>
      <c r="F265" s="1"/>
      <c r="G265" s="7"/>
      <c r="H265" s="7"/>
      <c r="N265" s="1"/>
    </row>
    <row r="266" spans="1:14" s="3" customFormat="1" ht="22.5" customHeight="1" x14ac:dyDescent="0.25">
      <c r="A266" s="1"/>
      <c r="B266" s="1"/>
      <c r="C266" s="1"/>
      <c r="D266" s="1"/>
      <c r="E266" s="1"/>
      <c r="F266" s="1"/>
      <c r="G266" s="7"/>
      <c r="H266" s="7"/>
      <c r="N266" s="1"/>
    </row>
    <row r="267" spans="1:14" s="3" customFormat="1" ht="22.5" customHeight="1" x14ac:dyDescent="0.25">
      <c r="A267" s="1"/>
      <c r="B267" s="1"/>
      <c r="C267" s="1"/>
      <c r="D267" s="1"/>
      <c r="E267" s="1"/>
      <c r="F267" s="1"/>
      <c r="G267" s="7"/>
      <c r="H267" s="7"/>
      <c r="N267" s="1"/>
    </row>
    <row r="268" spans="1:14" s="3" customFormat="1" ht="22.5" customHeight="1" x14ac:dyDescent="0.25">
      <c r="A268" s="1"/>
      <c r="B268" s="1"/>
      <c r="C268" s="1"/>
      <c r="D268" s="1"/>
      <c r="E268" s="1"/>
      <c r="F268" s="1"/>
      <c r="G268" s="7"/>
      <c r="H268" s="7"/>
      <c r="N268" s="1"/>
    </row>
    <row r="269" spans="1:14" s="3" customFormat="1" ht="22.5" customHeight="1" x14ac:dyDescent="0.25">
      <c r="A269" s="1"/>
      <c r="B269" s="1"/>
      <c r="C269" s="1"/>
      <c r="D269" s="1"/>
      <c r="E269" s="1"/>
      <c r="F269" s="1"/>
      <c r="G269" s="7"/>
      <c r="H269" s="7"/>
      <c r="N269" s="1"/>
    </row>
    <row r="270" spans="1:14" s="3" customFormat="1" ht="22.5" customHeight="1" x14ac:dyDescent="0.25">
      <c r="A270" s="1"/>
      <c r="B270" s="1"/>
      <c r="C270" s="1"/>
      <c r="D270" s="1"/>
      <c r="E270" s="1"/>
      <c r="F270" s="1"/>
      <c r="G270" s="7"/>
      <c r="H270" s="7"/>
      <c r="N270" s="1"/>
    </row>
    <row r="271" spans="1:14" s="3" customFormat="1" ht="22.5" customHeight="1" x14ac:dyDescent="0.25">
      <c r="A271" s="1"/>
      <c r="B271" s="1"/>
      <c r="C271" s="1"/>
      <c r="D271" s="1"/>
      <c r="E271" s="1"/>
      <c r="F271" s="1"/>
      <c r="G271" s="7"/>
      <c r="H271" s="7"/>
      <c r="N271" s="1"/>
    </row>
    <row r="272" spans="1:14" s="3" customFormat="1" ht="22.5" customHeight="1" x14ac:dyDescent="0.25">
      <c r="A272" s="1"/>
      <c r="B272" s="1"/>
      <c r="C272" s="1"/>
      <c r="D272" s="1"/>
      <c r="E272" s="1"/>
      <c r="F272" s="1"/>
      <c r="G272" s="7"/>
      <c r="H272" s="7"/>
      <c r="N272" s="1"/>
    </row>
    <row r="273" spans="1:14" s="3" customFormat="1" ht="22.5" customHeight="1" x14ac:dyDescent="0.25">
      <c r="A273" s="1"/>
      <c r="B273" s="1"/>
      <c r="C273" s="1"/>
      <c r="D273" s="1"/>
      <c r="E273" s="1"/>
      <c r="F273" s="1"/>
      <c r="G273" s="7"/>
      <c r="H273" s="7"/>
      <c r="N273" s="1"/>
    </row>
    <row r="274" spans="1:14" s="3" customFormat="1" ht="22.5" customHeight="1" x14ac:dyDescent="0.25">
      <c r="A274" s="1"/>
      <c r="B274" s="1"/>
      <c r="C274" s="1"/>
      <c r="D274" s="1"/>
      <c r="E274" s="1"/>
      <c r="F274" s="1"/>
      <c r="G274" s="7"/>
      <c r="H274" s="7"/>
      <c r="N274" s="1"/>
    </row>
    <row r="275" spans="1:14" s="3" customFormat="1" ht="22.5" customHeight="1" x14ac:dyDescent="0.25">
      <c r="A275" s="1"/>
      <c r="B275" s="1"/>
      <c r="C275" s="1"/>
      <c r="D275" s="1"/>
      <c r="E275" s="1"/>
      <c r="F275" s="1"/>
      <c r="G275" s="7"/>
      <c r="H275" s="7"/>
      <c r="N275" s="1"/>
    </row>
    <row r="276" spans="1:14" s="3" customFormat="1" ht="22.5" customHeight="1" x14ac:dyDescent="0.25">
      <c r="A276" s="1"/>
      <c r="B276" s="1"/>
      <c r="C276" s="1"/>
      <c r="D276" s="1"/>
      <c r="E276" s="1"/>
      <c r="F276" s="1"/>
      <c r="G276" s="7"/>
      <c r="H276" s="7"/>
      <c r="N276" s="1"/>
    </row>
    <row r="277" spans="1:14" s="3" customFormat="1" ht="22.5" customHeight="1" x14ac:dyDescent="0.25">
      <c r="A277" s="1"/>
      <c r="B277" s="1"/>
      <c r="C277" s="1"/>
      <c r="D277" s="1"/>
      <c r="E277" s="1"/>
      <c r="F277" s="1"/>
      <c r="G277" s="7"/>
      <c r="H277" s="7"/>
      <c r="N277" s="1"/>
    </row>
    <row r="278" spans="1:14" s="3" customFormat="1" ht="22.5" customHeight="1" x14ac:dyDescent="0.25">
      <c r="A278" s="1"/>
      <c r="B278" s="1"/>
      <c r="C278" s="1"/>
      <c r="D278" s="1"/>
      <c r="E278" s="1"/>
      <c r="F278" s="1"/>
      <c r="G278" s="7"/>
      <c r="H278" s="7"/>
      <c r="N278" s="1"/>
    </row>
    <row r="279" spans="1:14" s="3" customFormat="1" ht="22.5" customHeight="1" x14ac:dyDescent="0.25">
      <c r="A279" s="1"/>
      <c r="B279" s="1"/>
      <c r="C279" s="1"/>
      <c r="D279" s="1"/>
      <c r="E279" s="1"/>
      <c r="F279" s="1"/>
      <c r="G279" s="7"/>
      <c r="H279" s="7"/>
      <c r="N279" s="1"/>
    </row>
    <row r="280" spans="1:14" s="3" customFormat="1" ht="22.5" customHeight="1" x14ac:dyDescent="0.25">
      <c r="A280" s="1"/>
      <c r="B280" s="1"/>
      <c r="C280" s="1"/>
      <c r="D280" s="1"/>
      <c r="E280" s="1"/>
      <c r="F280" s="1"/>
      <c r="G280" s="7"/>
      <c r="H280" s="7"/>
      <c r="N280" s="1"/>
    </row>
    <row r="281" spans="1:14" s="3" customFormat="1" ht="22.5" customHeight="1" x14ac:dyDescent="0.25">
      <c r="A281" s="1"/>
      <c r="B281" s="1"/>
      <c r="C281" s="1"/>
      <c r="D281" s="1"/>
      <c r="E281" s="1"/>
      <c r="F281" s="1"/>
      <c r="G281" s="7"/>
      <c r="H281" s="7"/>
      <c r="N281" s="1"/>
    </row>
    <row r="282" spans="1:14" s="3" customFormat="1" ht="22.5" customHeight="1" x14ac:dyDescent="0.25">
      <c r="A282" s="1"/>
      <c r="B282" s="1"/>
      <c r="C282" s="1"/>
      <c r="D282" s="1"/>
      <c r="E282" s="1"/>
      <c r="F282" s="1"/>
      <c r="G282" s="7"/>
      <c r="H282" s="7"/>
      <c r="N282" s="1"/>
    </row>
    <row r="283" spans="1:14" s="3" customFormat="1" ht="22.5" customHeight="1" x14ac:dyDescent="0.25">
      <c r="A283" s="1"/>
      <c r="B283" s="1"/>
      <c r="C283" s="1"/>
      <c r="D283" s="1"/>
      <c r="E283" s="1"/>
      <c r="F283" s="1"/>
      <c r="G283" s="7"/>
      <c r="H283" s="7"/>
      <c r="N283" s="1"/>
    </row>
    <row r="284" spans="1:14" s="3" customFormat="1" ht="22.5" customHeight="1" x14ac:dyDescent="0.25">
      <c r="A284" s="1"/>
      <c r="B284" s="1"/>
      <c r="C284" s="1"/>
      <c r="D284" s="1"/>
      <c r="E284" s="1"/>
      <c r="F284" s="1"/>
      <c r="G284" s="7"/>
      <c r="H284" s="7"/>
      <c r="N284" s="1"/>
    </row>
    <row r="285" spans="1:14" s="3" customFormat="1" ht="22.5" customHeight="1" x14ac:dyDescent="0.25">
      <c r="A285" s="1"/>
      <c r="B285" s="1"/>
      <c r="C285" s="1"/>
      <c r="D285" s="1"/>
      <c r="E285" s="1"/>
      <c r="F285" s="1"/>
      <c r="G285" s="85"/>
      <c r="H285" s="85"/>
      <c r="N285" s="1"/>
    </row>
    <row r="286" spans="1:14" s="3" customFormat="1" ht="22.5" customHeight="1" x14ac:dyDescent="0.25">
      <c r="A286" s="1"/>
      <c r="B286" s="1"/>
      <c r="C286" s="1"/>
      <c r="D286" s="1"/>
      <c r="E286" s="1"/>
      <c r="F286" s="1"/>
      <c r="G286" s="85"/>
      <c r="H286" s="85"/>
      <c r="N286" s="1"/>
    </row>
    <row r="287" spans="1:14" s="3" customFormat="1" ht="22.5" customHeight="1" x14ac:dyDescent="0.25">
      <c r="A287" s="1"/>
      <c r="B287" s="1"/>
      <c r="C287" s="1"/>
      <c r="D287" s="1"/>
      <c r="E287" s="1"/>
      <c r="F287" s="1"/>
      <c r="G287" s="85"/>
      <c r="H287" s="85"/>
      <c r="N287" s="1"/>
    </row>
    <row r="288" spans="1:14" s="3" customFormat="1" ht="22.5" customHeight="1" x14ac:dyDescent="0.25">
      <c r="A288" s="1"/>
      <c r="B288" s="1"/>
      <c r="C288" s="1"/>
      <c r="D288" s="1"/>
      <c r="E288" s="1"/>
      <c r="F288" s="1"/>
      <c r="G288" s="85"/>
      <c r="H288" s="85"/>
      <c r="N288" s="1"/>
    </row>
    <row r="289" spans="1:14" s="3" customFormat="1" ht="22.5" customHeight="1" x14ac:dyDescent="0.25">
      <c r="A289" s="1"/>
      <c r="B289" s="1"/>
      <c r="C289" s="1"/>
      <c r="D289" s="1"/>
      <c r="E289" s="1"/>
      <c r="F289" s="1"/>
      <c r="G289" s="85"/>
      <c r="H289" s="85"/>
      <c r="N289" s="1"/>
    </row>
    <row r="290" spans="1:14" s="3" customFormat="1" ht="22.5" customHeight="1" x14ac:dyDescent="0.25">
      <c r="A290" s="1"/>
      <c r="B290" s="1"/>
      <c r="C290" s="1"/>
      <c r="D290" s="1"/>
      <c r="E290" s="1"/>
      <c r="F290" s="1"/>
      <c r="G290" s="85"/>
      <c r="H290" s="85"/>
      <c r="N290" s="1"/>
    </row>
    <row r="291" spans="1:14" s="3" customFormat="1" ht="22.5" customHeight="1" x14ac:dyDescent="0.25">
      <c r="A291" s="1"/>
      <c r="B291" s="1"/>
      <c r="C291" s="1"/>
      <c r="D291" s="1"/>
      <c r="E291" s="1"/>
      <c r="F291" s="1"/>
      <c r="G291" s="85"/>
      <c r="H291" s="85"/>
      <c r="N291" s="1"/>
    </row>
    <row r="292" spans="1:14" s="3" customFormat="1" ht="22.5" customHeight="1" x14ac:dyDescent="0.25">
      <c r="A292" s="1"/>
      <c r="B292" s="1"/>
      <c r="C292" s="1"/>
      <c r="D292" s="1"/>
      <c r="E292" s="1"/>
      <c r="F292" s="1"/>
      <c r="G292" s="85"/>
      <c r="H292" s="85"/>
      <c r="N292" s="1"/>
    </row>
    <row r="293" spans="1:14" s="3" customFormat="1" ht="22.5" customHeight="1" x14ac:dyDescent="0.25">
      <c r="A293" s="1"/>
      <c r="B293" s="1"/>
      <c r="C293" s="1"/>
      <c r="D293" s="1"/>
      <c r="E293" s="1"/>
      <c r="F293" s="1"/>
      <c r="G293" s="85"/>
      <c r="H293" s="85"/>
      <c r="N293" s="1"/>
    </row>
    <row r="294" spans="1:14" s="3" customFormat="1" ht="22.5" customHeight="1" x14ac:dyDescent="0.25">
      <c r="A294" s="1"/>
      <c r="B294" s="1"/>
      <c r="C294" s="1"/>
      <c r="D294" s="1"/>
      <c r="E294" s="1"/>
      <c r="F294" s="1"/>
      <c r="G294" s="85"/>
      <c r="H294" s="85"/>
      <c r="N294" s="1"/>
    </row>
    <row r="295" spans="1:14" s="3" customFormat="1" ht="22.5" customHeight="1" x14ac:dyDescent="0.25">
      <c r="A295" s="1"/>
      <c r="B295" s="1"/>
      <c r="C295" s="1"/>
      <c r="D295" s="1"/>
      <c r="E295" s="1"/>
      <c r="F295" s="1"/>
      <c r="G295" s="85"/>
      <c r="H295" s="85"/>
      <c r="N295" s="1"/>
    </row>
    <row r="296" spans="1:14" s="3" customFormat="1" ht="22.5" customHeight="1" x14ac:dyDescent="0.25">
      <c r="A296" s="1"/>
      <c r="B296" s="1"/>
      <c r="C296" s="1"/>
      <c r="D296" s="1"/>
      <c r="E296" s="1"/>
      <c r="F296" s="1"/>
      <c r="G296" s="85"/>
      <c r="H296" s="85"/>
      <c r="N296" s="1"/>
    </row>
    <row r="297" spans="1:14" s="3" customFormat="1" ht="22.5" customHeight="1" x14ac:dyDescent="0.25">
      <c r="A297" s="1"/>
      <c r="B297" s="1"/>
      <c r="C297" s="1"/>
      <c r="D297" s="1"/>
      <c r="E297" s="1"/>
      <c r="F297" s="1"/>
      <c r="G297" s="85"/>
      <c r="H297" s="85"/>
      <c r="N297" s="1"/>
    </row>
    <row r="298" spans="1:14" s="3" customFormat="1" ht="22.5" customHeight="1" x14ac:dyDescent="0.25">
      <c r="A298" s="1"/>
      <c r="B298" s="1"/>
      <c r="C298" s="1"/>
      <c r="D298" s="1"/>
      <c r="E298" s="1"/>
      <c r="F298" s="1"/>
      <c r="G298" s="85"/>
      <c r="H298" s="85"/>
      <c r="N298" s="1"/>
    </row>
    <row r="299" spans="1:14" s="3" customFormat="1" ht="22.5" customHeight="1" x14ac:dyDescent="0.25">
      <c r="A299" s="1"/>
      <c r="B299" s="1"/>
      <c r="C299" s="1"/>
      <c r="D299" s="1"/>
      <c r="E299" s="1"/>
      <c r="F299" s="1"/>
      <c r="G299" s="85"/>
      <c r="H299" s="85"/>
      <c r="N299" s="1"/>
    </row>
    <row r="300" spans="1:14" s="3" customFormat="1" ht="22.5" customHeight="1" x14ac:dyDescent="0.25">
      <c r="A300" s="1"/>
      <c r="B300" s="1"/>
      <c r="C300" s="1"/>
      <c r="D300" s="1"/>
      <c r="E300" s="1"/>
      <c r="F300" s="1"/>
      <c r="G300" s="85"/>
      <c r="H300" s="85"/>
      <c r="N300" s="1"/>
    </row>
    <row r="301" spans="1:14" s="3" customFormat="1" ht="22.5" customHeight="1" x14ac:dyDescent="0.25">
      <c r="A301" s="1"/>
      <c r="B301" s="1"/>
      <c r="C301" s="1"/>
      <c r="D301" s="1"/>
      <c r="E301" s="1"/>
      <c r="F301" s="1"/>
      <c r="G301" s="85"/>
      <c r="H301" s="85"/>
      <c r="N301" s="1"/>
    </row>
    <row r="302" spans="1:14" s="3" customFormat="1" ht="22.5" customHeight="1" x14ac:dyDescent="0.25">
      <c r="A302" s="1"/>
      <c r="B302" s="1"/>
      <c r="C302" s="1"/>
      <c r="D302" s="1"/>
      <c r="E302" s="1"/>
      <c r="F302" s="1"/>
      <c r="G302" s="85"/>
      <c r="H302" s="85"/>
      <c r="N302" s="1"/>
    </row>
    <row r="303" spans="1:14" s="3" customFormat="1" ht="22.5" customHeight="1" x14ac:dyDescent="0.25">
      <c r="A303" s="1"/>
      <c r="B303" s="1"/>
      <c r="C303" s="1"/>
      <c r="D303" s="1"/>
      <c r="E303" s="1"/>
      <c r="F303" s="1"/>
      <c r="G303" s="85"/>
      <c r="H303" s="85"/>
      <c r="N303" s="1"/>
    </row>
    <row r="304" spans="1:14" s="3" customFormat="1" ht="22.5" customHeight="1" x14ac:dyDescent="0.25">
      <c r="A304" s="1"/>
      <c r="B304" s="1"/>
      <c r="C304" s="1"/>
      <c r="D304" s="1"/>
      <c r="E304" s="1"/>
      <c r="F304" s="1"/>
      <c r="G304" s="85"/>
      <c r="H304" s="85"/>
      <c r="N304" s="1"/>
    </row>
    <row r="305" spans="1:14" s="3" customFormat="1" ht="22.5" customHeight="1" x14ac:dyDescent="0.25">
      <c r="A305" s="1"/>
      <c r="B305" s="1"/>
      <c r="C305" s="1"/>
      <c r="D305" s="1"/>
      <c r="E305" s="1"/>
      <c r="F305" s="1"/>
      <c r="G305" s="85"/>
      <c r="H305" s="85"/>
      <c r="N305" s="1"/>
    </row>
    <row r="306" spans="1:14" s="3" customFormat="1" ht="22.5" customHeight="1" x14ac:dyDescent="0.25">
      <c r="A306" s="1"/>
      <c r="B306" s="1"/>
      <c r="C306" s="1"/>
      <c r="D306" s="1"/>
      <c r="E306" s="1"/>
      <c r="F306" s="1"/>
      <c r="G306" s="85"/>
      <c r="H306" s="85"/>
      <c r="N306" s="1"/>
    </row>
    <row r="307" spans="1:14" s="3" customFormat="1" ht="22.5" customHeight="1" x14ac:dyDescent="0.25">
      <c r="A307" s="1"/>
      <c r="B307" s="1"/>
      <c r="C307" s="1"/>
      <c r="D307" s="1"/>
      <c r="E307" s="1"/>
      <c r="F307" s="1"/>
      <c r="G307" s="85"/>
      <c r="H307" s="85"/>
      <c r="N307" s="1"/>
    </row>
    <row r="308" spans="1:14" s="3" customFormat="1" ht="22.5" customHeight="1" x14ac:dyDescent="0.25">
      <c r="A308" s="1"/>
      <c r="B308" s="1"/>
      <c r="C308" s="1"/>
      <c r="D308" s="1"/>
      <c r="E308" s="1"/>
      <c r="F308" s="1"/>
      <c r="G308" s="85"/>
      <c r="H308" s="85"/>
      <c r="N308" s="1"/>
    </row>
    <row r="309" spans="1:14" s="3" customFormat="1" ht="22.5" customHeight="1" x14ac:dyDescent="0.25">
      <c r="A309" s="1"/>
      <c r="B309" s="1"/>
      <c r="C309" s="1"/>
      <c r="D309" s="1"/>
      <c r="E309" s="1"/>
      <c r="F309" s="1"/>
      <c r="G309" s="85"/>
      <c r="H309" s="85"/>
      <c r="N309" s="1"/>
    </row>
    <row r="310" spans="1:14" s="3" customFormat="1" ht="22.5" customHeight="1" x14ac:dyDescent="0.25">
      <c r="A310" s="1"/>
      <c r="B310" s="1"/>
      <c r="C310" s="1"/>
      <c r="D310" s="1"/>
      <c r="E310" s="1"/>
      <c r="F310" s="1"/>
      <c r="G310" s="85"/>
      <c r="H310" s="85"/>
      <c r="N310" s="1"/>
    </row>
    <row r="311" spans="1:14" s="3" customFormat="1" ht="22.5" customHeight="1" x14ac:dyDescent="0.25">
      <c r="A311" s="1"/>
      <c r="B311" s="1"/>
      <c r="C311" s="1"/>
      <c r="D311" s="1"/>
      <c r="E311" s="1"/>
      <c r="F311" s="1"/>
      <c r="G311" s="85"/>
      <c r="H311" s="85"/>
      <c r="N311" s="1"/>
    </row>
    <row r="312" spans="1:14" s="3" customFormat="1" ht="22.5" customHeight="1" x14ac:dyDescent="0.25">
      <c r="A312" s="1"/>
      <c r="B312" s="1"/>
      <c r="C312" s="1"/>
      <c r="D312" s="1"/>
      <c r="E312" s="1"/>
      <c r="F312" s="1"/>
      <c r="G312" s="85"/>
      <c r="H312" s="85"/>
      <c r="N312" s="1"/>
    </row>
    <row r="313" spans="1:14" s="3" customFormat="1" ht="22.5" customHeight="1" x14ac:dyDescent="0.25">
      <c r="A313" s="1"/>
      <c r="B313" s="1"/>
      <c r="C313" s="1"/>
      <c r="D313" s="1"/>
      <c r="E313" s="1"/>
      <c r="F313" s="1"/>
      <c r="G313" s="85"/>
      <c r="H313" s="85"/>
      <c r="N313" s="1"/>
    </row>
    <row r="314" spans="1:14" s="3" customFormat="1" ht="22.5" customHeight="1" x14ac:dyDescent="0.25">
      <c r="A314" s="1"/>
      <c r="B314" s="1"/>
      <c r="C314" s="1"/>
      <c r="D314" s="1"/>
      <c r="E314" s="1"/>
      <c r="F314" s="1"/>
      <c r="G314" s="85"/>
      <c r="H314" s="85"/>
      <c r="N314" s="1"/>
    </row>
    <row r="315" spans="1:14" s="3" customFormat="1" ht="22.5" customHeight="1" x14ac:dyDescent="0.25">
      <c r="A315" s="1"/>
      <c r="B315" s="1"/>
      <c r="C315" s="1"/>
      <c r="D315" s="1"/>
      <c r="E315" s="1"/>
      <c r="F315" s="1"/>
      <c r="G315" s="85"/>
      <c r="H315" s="85"/>
      <c r="N315" s="1"/>
    </row>
    <row r="316" spans="1:14" s="3" customFormat="1" ht="22.5" customHeight="1" x14ac:dyDescent="0.25">
      <c r="A316" s="1"/>
      <c r="B316" s="1"/>
      <c r="C316" s="1"/>
      <c r="D316" s="1"/>
      <c r="E316" s="1"/>
      <c r="F316" s="1"/>
      <c r="G316" s="85"/>
      <c r="H316" s="85"/>
      <c r="N316" s="1"/>
    </row>
    <row r="317" spans="1:14" s="3" customFormat="1" ht="22.5" customHeight="1" x14ac:dyDescent="0.25">
      <c r="A317" s="1"/>
      <c r="B317" s="1"/>
      <c r="C317" s="1"/>
      <c r="D317" s="1"/>
      <c r="E317" s="1"/>
      <c r="F317" s="1"/>
      <c r="G317" s="85"/>
      <c r="H317" s="85"/>
      <c r="N317" s="1"/>
    </row>
    <row r="318" spans="1:14" s="3" customFormat="1" ht="22.5" customHeight="1" x14ac:dyDescent="0.25">
      <c r="A318" s="1"/>
      <c r="B318" s="1"/>
      <c r="C318" s="1"/>
      <c r="D318" s="1"/>
      <c r="E318" s="1"/>
      <c r="F318" s="1"/>
      <c r="G318" s="85"/>
      <c r="H318" s="85"/>
      <c r="N318" s="1"/>
    </row>
    <row r="319" spans="1:14" s="3" customFormat="1" ht="22.5" customHeight="1" x14ac:dyDescent="0.25">
      <c r="A319" s="1"/>
      <c r="B319" s="1"/>
      <c r="C319" s="1"/>
      <c r="D319" s="1"/>
      <c r="E319" s="1"/>
      <c r="F319" s="1"/>
      <c r="G319" s="85"/>
      <c r="H319" s="85"/>
      <c r="N319" s="1"/>
    </row>
    <row r="320" spans="1:14" s="3" customFormat="1" ht="22.5" customHeight="1" x14ac:dyDescent="0.25">
      <c r="A320" s="1"/>
      <c r="B320" s="1"/>
      <c r="C320" s="1"/>
      <c r="D320" s="1"/>
      <c r="E320" s="1"/>
      <c r="F320" s="1"/>
      <c r="G320" s="85"/>
      <c r="H320" s="85"/>
      <c r="N320" s="1"/>
    </row>
    <row r="321" spans="1:14" s="3" customFormat="1" ht="22.5" customHeight="1" x14ac:dyDescent="0.25">
      <c r="A321" s="1"/>
      <c r="B321" s="1"/>
      <c r="C321" s="1"/>
      <c r="D321" s="1"/>
      <c r="E321" s="1"/>
      <c r="F321" s="1"/>
      <c r="G321" s="85"/>
      <c r="H321" s="85"/>
      <c r="N321" s="1"/>
    </row>
    <row r="322" spans="1:14" s="3" customFormat="1" ht="22.5" customHeight="1" x14ac:dyDescent="0.25">
      <c r="A322" s="1"/>
      <c r="B322" s="1"/>
      <c r="C322" s="1"/>
      <c r="D322" s="1"/>
      <c r="E322" s="1"/>
      <c r="F322" s="1"/>
      <c r="G322" s="85"/>
      <c r="H322" s="85"/>
      <c r="N322" s="1"/>
    </row>
    <row r="323" spans="1:14" s="3" customFormat="1" ht="22.5" customHeight="1" x14ac:dyDescent="0.25">
      <c r="A323" s="1"/>
      <c r="B323" s="1"/>
      <c r="C323" s="1"/>
      <c r="D323" s="1"/>
      <c r="E323" s="1"/>
      <c r="F323" s="1"/>
      <c r="G323" s="85"/>
      <c r="H323" s="85"/>
      <c r="N323" s="1"/>
    </row>
    <row r="324" spans="1:14" s="3" customFormat="1" ht="22.5" customHeight="1" x14ac:dyDescent="0.25">
      <c r="A324" s="1"/>
      <c r="B324" s="1"/>
      <c r="C324" s="1"/>
      <c r="D324" s="1"/>
      <c r="E324" s="1"/>
      <c r="F324" s="1"/>
      <c r="G324" s="85"/>
      <c r="H324" s="85"/>
      <c r="N324" s="1"/>
    </row>
    <row r="325" spans="1:14" s="3" customFormat="1" ht="22.5" customHeight="1" x14ac:dyDescent="0.25">
      <c r="A325" s="1"/>
      <c r="B325" s="1"/>
      <c r="C325" s="1"/>
      <c r="D325" s="1"/>
      <c r="E325" s="1"/>
      <c r="F325" s="1"/>
      <c r="G325" s="85"/>
      <c r="H325" s="85"/>
      <c r="N325" s="1"/>
    </row>
    <row r="326" spans="1:14" s="3" customFormat="1" ht="22.5" customHeight="1" x14ac:dyDescent="0.25">
      <c r="A326" s="1"/>
      <c r="B326" s="1"/>
      <c r="C326" s="1"/>
      <c r="D326" s="1"/>
      <c r="E326" s="1"/>
      <c r="F326" s="1"/>
      <c r="G326" s="85"/>
      <c r="H326" s="85"/>
      <c r="N326" s="1"/>
    </row>
    <row r="327" spans="1:14" s="3" customFormat="1" ht="22.5" customHeight="1" x14ac:dyDescent="0.25">
      <c r="A327" s="1"/>
      <c r="B327" s="1"/>
      <c r="C327" s="1"/>
      <c r="D327" s="1"/>
      <c r="E327" s="1"/>
      <c r="F327" s="1"/>
      <c r="G327" s="85"/>
      <c r="H327" s="85"/>
      <c r="N327" s="1"/>
    </row>
    <row r="328" spans="1:14" s="3" customFormat="1" ht="22.5" customHeight="1" x14ac:dyDescent="0.25">
      <c r="A328" s="1"/>
      <c r="B328" s="1"/>
      <c r="C328" s="1"/>
      <c r="D328" s="1"/>
      <c r="E328" s="1"/>
      <c r="F328" s="1"/>
      <c r="G328" s="85"/>
      <c r="H328" s="85"/>
      <c r="N328" s="1"/>
    </row>
    <row r="329" spans="1:14" s="3" customFormat="1" ht="22.5" customHeight="1" x14ac:dyDescent="0.25">
      <c r="A329" s="1"/>
      <c r="B329" s="1"/>
      <c r="C329" s="1"/>
      <c r="D329" s="1"/>
      <c r="E329" s="1"/>
      <c r="F329" s="1"/>
      <c r="G329" s="85"/>
      <c r="H329" s="85"/>
      <c r="N329" s="1"/>
    </row>
    <row r="330" spans="1:14" s="3" customFormat="1" ht="22.5" customHeight="1" x14ac:dyDescent="0.25">
      <c r="A330" s="1"/>
      <c r="B330" s="1"/>
      <c r="C330" s="1"/>
      <c r="D330" s="1"/>
      <c r="E330" s="1"/>
      <c r="F330" s="1"/>
      <c r="G330" s="85"/>
      <c r="H330" s="85"/>
      <c r="N330" s="1"/>
    </row>
    <row r="331" spans="1:14" s="3" customFormat="1" ht="22.5" customHeight="1" x14ac:dyDescent="0.25">
      <c r="A331" s="1"/>
      <c r="B331" s="1"/>
      <c r="C331" s="1"/>
      <c r="D331" s="1"/>
      <c r="E331" s="1"/>
      <c r="F331" s="1"/>
      <c r="G331" s="85"/>
      <c r="H331" s="85"/>
      <c r="N331" s="1"/>
    </row>
    <row r="332" spans="1:14" s="3" customFormat="1" ht="22.5" customHeight="1" x14ac:dyDescent="0.25">
      <c r="A332" s="1"/>
      <c r="B332" s="1"/>
      <c r="C332" s="1"/>
      <c r="D332" s="1"/>
      <c r="E332" s="1"/>
      <c r="F332" s="1"/>
      <c r="G332" s="85"/>
      <c r="H332" s="85"/>
      <c r="N332" s="1"/>
    </row>
    <row r="333" spans="1:14" s="3" customFormat="1" ht="22.5" customHeight="1" x14ac:dyDescent="0.25">
      <c r="A333" s="1"/>
      <c r="B333" s="1"/>
      <c r="C333" s="1"/>
      <c r="D333" s="1"/>
      <c r="E333" s="1"/>
      <c r="F333" s="1"/>
      <c r="G333" s="85"/>
      <c r="H333" s="85"/>
      <c r="N333" s="1"/>
    </row>
    <row r="334" spans="1:14" s="3" customFormat="1" ht="22.5" customHeight="1" x14ac:dyDescent="0.25">
      <c r="A334" s="1"/>
      <c r="B334" s="1"/>
      <c r="C334" s="1"/>
      <c r="D334" s="1"/>
      <c r="E334" s="1"/>
      <c r="F334" s="1"/>
      <c r="G334" s="85"/>
      <c r="H334" s="85"/>
      <c r="N334" s="1"/>
    </row>
    <row r="335" spans="1:14" s="3" customFormat="1" ht="22.5" customHeight="1" x14ac:dyDescent="0.25">
      <c r="A335" s="1"/>
      <c r="B335" s="1"/>
      <c r="C335" s="1"/>
      <c r="D335" s="1"/>
      <c r="E335" s="1"/>
      <c r="F335" s="1"/>
      <c r="G335" s="85"/>
      <c r="H335" s="85"/>
      <c r="N335" s="1"/>
    </row>
  </sheetData>
  <mergeCells count="300">
    <mergeCell ref="E7:F7"/>
    <mergeCell ref="G7:H7"/>
    <mergeCell ref="B8:D8"/>
    <mergeCell ref="E8:F8"/>
    <mergeCell ref="G8:H8"/>
    <mergeCell ref="E9:F9"/>
    <mergeCell ref="G9:H9"/>
    <mergeCell ref="B2:I2"/>
    <mergeCell ref="B4:D4"/>
    <mergeCell ref="F4:G4"/>
    <mergeCell ref="B5:D5"/>
    <mergeCell ref="E5:F5"/>
    <mergeCell ref="G5:H5"/>
    <mergeCell ref="E13:F13"/>
    <mergeCell ref="G13:H13"/>
    <mergeCell ref="B14:D14"/>
    <mergeCell ref="E14:F14"/>
    <mergeCell ref="G14:H14"/>
    <mergeCell ref="B15:D15"/>
    <mergeCell ref="E10:F10"/>
    <mergeCell ref="G10:H10"/>
    <mergeCell ref="E11:F11"/>
    <mergeCell ref="G11:H11"/>
    <mergeCell ref="E12:F12"/>
    <mergeCell ref="G12:H12"/>
    <mergeCell ref="E21:F21"/>
    <mergeCell ref="G21:H21"/>
    <mergeCell ref="E22:F22"/>
    <mergeCell ref="G22:H22"/>
    <mergeCell ref="E23:F23"/>
    <mergeCell ref="G23:H23"/>
    <mergeCell ref="B19:G19"/>
    <mergeCell ref="E16:F16"/>
    <mergeCell ref="G16:H16"/>
    <mergeCell ref="E17:F17"/>
    <mergeCell ref="G17:H17"/>
    <mergeCell ref="E18:F18"/>
    <mergeCell ref="G18:H18"/>
    <mergeCell ref="B27:G27"/>
    <mergeCell ref="E28:F28"/>
    <mergeCell ref="E29:F29"/>
    <mergeCell ref="E30:F30"/>
    <mergeCell ref="E31:F31"/>
    <mergeCell ref="E32:F32"/>
    <mergeCell ref="E26:F26"/>
    <mergeCell ref="B24:G24"/>
    <mergeCell ref="B25:G25"/>
    <mergeCell ref="E39:F39"/>
    <mergeCell ref="E40:F40"/>
    <mergeCell ref="E41:F41"/>
    <mergeCell ref="E42:F42"/>
    <mergeCell ref="E43:F43"/>
    <mergeCell ref="E44:F44"/>
    <mergeCell ref="E33:F33"/>
    <mergeCell ref="E34:F34"/>
    <mergeCell ref="E35:F35"/>
    <mergeCell ref="E36:F36"/>
    <mergeCell ref="E37:F37"/>
    <mergeCell ref="E38:F38"/>
    <mergeCell ref="E51:F51"/>
    <mergeCell ref="E52:F52"/>
    <mergeCell ref="E53:F53"/>
    <mergeCell ref="E54:F54"/>
    <mergeCell ref="E55:F55"/>
    <mergeCell ref="E56:F56"/>
    <mergeCell ref="E45:F45"/>
    <mergeCell ref="E46:F46"/>
    <mergeCell ref="E47:F47"/>
    <mergeCell ref="E48:F48"/>
    <mergeCell ref="E49:F49"/>
    <mergeCell ref="E50:F50"/>
    <mergeCell ref="E63:F63"/>
    <mergeCell ref="E64:F64"/>
    <mergeCell ref="E65:F65"/>
    <mergeCell ref="E66:F66"/>
    <mergeCell ref="E67:F67"/>
    <mergeCell ref="E68:F68"/>
    <mergeCell ref="E57:F57"/>
    <mergeCell ref="E58:F58"/>
    <mergeCell ref="E59:F59"/>
    <mergeCell ref="E60:F60"/>
    <mergeCell ref="E61:F61"/>
    <mergeCell ref="E62:F62"/>
    <mergeCell ref="E75:F75"/>
    <mergeCell ref="E76:F76"/>
    <mergeCell ref="E77:F77"/>
    <mergeCell ref="E78:F78"/>
    <mergeCell ref="E79:F79"/>
    <mergeCell ref="E80:F80"/>
    <mergeCell ref="E69:F69"/>
    <mergeCell ref="E70:F70"/>
    <mergeCell ref="E71:F71"/>
    <mergeCell ref="E72:F72"/>
    <mergeCell ref="E73:F73"/>
    <mergeCell ref="E74:F74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31:F231"/>
    <mergeCell ref="E232:F232"/>
    <mergeCell ref="E233:F233"/>
    <mergeCell ref="E234:F234"/>
    <mergeCell ref="G285:H285"/>
    <mergeCell ref="G286:H286"/>
    <mergeCell ref="E225:F225"/>
    <mergeCell ref="E226:F226"/>
    <mergeCell ref="E227:F227"/>
    <mergeCell ref="E228:F228"/>
    <mergeCell ref="E229:F229"/>
    <mergeCell ref="E230:F230"/>
    <mergeCell ref="G293:H293"/>
    <mergeCell ref="G294:H294"/>
    <mergeCell ref="G295:H295"/>
    <mergeCell ref="G296:H296"/>
    <mergeCell ref="G297:H297"/>
    <mergeCell ref="G298:H298"/>
    <mergeCell ref="G287:H287"/>
    <mergeCell ref="G288:H288"/>
    <mergeCell ref="G289:H289"/>
    <mergeCell ref="G290:H290"/>
    <mergeCell ref="G291:H291"/>
    <mergeCell ref="G292:H292"/>
    <mergeCell ref="G305:H305"/>
    <mergeCell ref="G306:H306"/>
    <mergeCell ref="G307:H307"/>
    <mergeCell ref="G308:H308"/>
    <mergeCell ref="G309:H309"/>
    <mergeCell ref="G310:H310"/>
    <mergeCell ref="G299:H299"/>
    <mergeCell ref="G300:H300"/>
    <mergeCell ref="G301:H301"/>
    <mergeCell ref="G302:H302"/>
    <mergeCell ref="G303:H303"/>
    <mergeCell ref="G304:H304"/>
    <mergeCell ref="G317:H317"/>
    <mergeCell ref="G318:H318"/>
    <mergeCell ref="G319:H319"/>
    <mergeCell ref="G320:H320"/>
    <mergeCell ref="G321:H321"/>
    <mergeCell ref="G322:H322"/>
    <mergeCell ref="G311:H311"/>
    <mergeCell ref="G312:H312"/>
    <mergeCell ref="G313:H313"/>
    <mergeCell ref="G314:H314"/>
    <mergeCell ref="G315:H315"/>
    <mergeCell ref="G316:H316"/>
    <mergeCell ref="G335:H335"/>
    <mergeCell ref="G329:H329"/>
    <mergeCell ref="G330:H330"/>
    <mergeCell ref="G331:H331"/>
    <mergeCell ref="G332:H332"/>
    <mergeCell ref="G333:H333"/>
    <mergeCell ref="G334:H334"/>
    <mergeCell ref="G323:H323"/>
    <mergeCell ref="G324:H324"/>
    <mergeCell ref="G325:H325"/>
    <mergeCell ref="G326:H326"/>
    <mergeCell ref="G327:H327"/>
    <mergeCell ref="G328:H328"/>
  </mergeCells>
  <printOptions horizontalCentered="1" verticalCentered="1"/>
  <pageMargins left="1" right="1" top="1" bottom="1" header="0.1" footer="0.1"/>
  <pageSetup scale="61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P375"/>
  <sheetViews>
    <sheetView showGridLines="0" tabSelected="1" view="pageBreakPreview" topLeftCell="A47" zoomScaleNormal="100" zoomScaleSheetLayoutView="100" workbookViewId="0">
      <selection activeCell="J47" sqref="J1:L1048576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72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13" width="15.28515625" style="3" customWidth="1"/>
    <col min="14" max="14" width="20.42578125" style="1" customWidth="1"/>
    <col min="15" max="15" width="22.7109375" style="1" customWidth="1"/>
    <col min="16" max="16" width="15.140625" style="1" customWidth="1"/>
    <col min="17" max="23" width="9.7109375" style="1" customWidth="1"/>
    <col min="24" max="24" width="88" style="1" customWidth="1"/>
    <col min="25" max="25" width="9.7109375" style="1" customWidth="1"/>
    <col min="26" max="16384" width="9.7109375" style="1"/>
  </cols>
  <sheetData>
    <row r="1" spans="2:16" ht="6.75" customHeight="1" x14ac:dyDescent="0.25"/>
    <row r="2" spans="2:16" ht="15.75" x14ac:dyDescent="0.25">
      <c r="B2" s="119" t="s">
        <v>29</v>
      </c>
      <c r="C2" s="119"/>
      <c r="D2" s="119"/>
      <c r="E2" s="119"/>
      <c r="F2" s="119"/>
      <c r="G2" s="119"/>
      <c r="H2" s="119"/>
      <c r="I2" s="119"/>
      <c r="J2" s="69"/>
      <c r="K2" s="69"/>
      <c r="L2" s="69"/>
      <c r="M2" s="69"/>
    </row>
    <row r="3" spans="2:16" ht="13.5" hidden="1" customHeight="1" x14ac:dyDescent="0.25">
      <c r="B3" s="120" t="e">
        <f>UPPER(#REF!)</f>
        <v>#REF!</v>
      </c>
      <c r="C3" s="120"/>
      <c r="D3" s="120"/>
      <c r="E3" s="36"/>
      <c r="F3" s="36"/>
      <c r="G3" s="36"/>
      <c r="H3" s="36"/>
      <c r="I3" s="37"/>
      <c r="J3" s="8"/>
      <c r="K3" s="8"/>
      <c r="L3" s="8"/>
      <c r="M3" s="8"/>
    </row>
    <row r="4" spans="2:16" ht="12.75" customHeight="1" x14ac:dyDescent="0.25">
      <c r="B4" s="121" t="s">
        <v>2</v>
      </c>
      <c r="C4" s="121"/>
      <c r="D4" s="121"/>
      <c r="E4" s="38">
        <v>0.66666666666666663</v>
      </c>
      <c r="F4" s="122" t="s">
        <v>8</v>
      </c>
      <c r="G4" s="123"/>
      <c r="H4" s="39">
        <v>0.48958333333333331</v>
      </c>
      <c r="I4" s="40">
        <f ca="1">NOW()</f>
        <v>42733.726246759259</v>
      </c>
      <c r="J4" s="20"/>
      <c r="K4" s="20"/>
      <c r="L4" s="20"/>
      <c r="M4" s="20"/>
    </row>
    <row r="5" spans="2:16" ht="15.75" x14ac:dyDescent="0.25">
      <c r="B5" s="124" t="s">
        <v>41</v>
      </c>
      <c r="C5" s="124"/>
      <c r="D5" s="124"/>
      <c r="E5" s="125" t="s">
        <v>5</v>
      </c>
      <c r="F5" s="125"/>
      <c r="G5" s="125" t="s">
        <v>3</v>
      </c>
      <c r="H5" s="125"/>
      <c r="I5" s="41">
        <v>100</v>
      </c>
      <c r="J5" s="9"/>
      <c r="K5" s="9"/>
      <c r="L5" s="9"/>
      <c r="M5" s="9"/>
      <c r="N5" s="32"/>
      <c r="P5" s="3"/>
    </row>
    <row r="6" spans="2:16" ht="6.75" customHeight="1" x14ac:dyDescent="0.25">
      <c r="B6" s="73"/>
      <c r="C6" s="73"/>
      <c r="D6" s="73"/>
      <c r="E6" s="74"/>
      <c r="F6" s="74"/>
      <c r="G6" s="74"/>
      <c r="H6" s="74"/>
      <c r="I6" s="42"/>
      <c r="J6" s="10"/>
      <c r="K6" s="10"/>
      <c r="L6" s="10"/>
      <c r="M6" s="10"/>
      <c r="N6" s="32"/>
    </row>
    <row r="7" spans="2:16" ht="14.25" customHeight="1" x14ac:dyDescent="0.25">
      <c r="B7" s="43" t="s">
        <v>12</v>
      </c>
      <c r="C7" s="43"/>
      <c r="D7" s="43"/>
      <c r="E7" s="114">
        <v>5000000</v>
      </c>
      <c r="F7" s="114"/>
      <c r="G7" s="115">
        <v>1</v>
      </c>
      <c r="H7" s="115"/>
      <c r="I7" s="44">
        <f>E7*G7</f>
        <v>5000000</v>
      </c>
      <c r="J7" s="11"/>
      <c r="K7" s="11"/>
      <c r="L7" s="11"/>
      <c r="M7" s="11"/>
      <c r="N7" s="11"/>
    </row>
    <row r="8" spans="2:16" ht="36" customHeight="1" x14ac:dyDescent="0.25">
      <c r="B8" s="118" t="s">
        <v>27</v>
      </c>
      <c r="C8" s="118"/>
      <c r="D8" s="118"/>
      <c r="E8" s="115" t="s">
        <v>4</v>
      </c>
      <c r="F8" s="115"/>
      <c r="G8" s="115" t="s">
        <v>4</v>
      </c>
      <c r="H8" s="115"/>
      <c r="I8" s="76" t="s">
        <v>4</v>
      </c>
      <c r="J8" s="65"/>
      <c r="K8" s="65"/>
      <c r="L8" s="65"/>
      <c r="M8" s="65"/>
      <c r="N8" s="7"/>
    </row>
    <row r="9" spans="2:16" x14ac:dyDescent="0.25">
      <c r="B9" s="45" t="s">
        <v>46</v>
      </c>
      <c r="C9" s="77"/>
      <c r="D9" s="77"/>
      <c r="E9" s="114">
        <v>1200</v>
      </c>
      <c r="F9" s="114"/>
      <c r="G9" s="115">
        <f>+I5</f>
        <v>100</v>
      </c>
      <c r="H9" s="115"/>
      <c r="I9" s="75">
        <f>E9*G9</f>
        <v>120000</v>
      </c>
      <c r="J9" s="64"/>
      <c r="K9" s="64"/>
      <c r="L9" s="64"/>
      <c r="M9" s="64"/>
      <c r="N9" s="7"/>
    </row>
    <row r="10" spans="2:16" x14ac:dyDescent="0.25">
      <c r="B10" s="45" t="s">
        <v>47</v>
      </c>
      <c r="C10" s="77"/>
      <c r="D10" s="77"/>
      <c r="E10" s="114">
        <v>2000</v>
      </c>
      <c r="F10" s="114"/>
      <c r="G10" s="115">
        <f>+I5</f>
        <v>100</v>
      </c>
      <c r="H10" s="115"/>
      <c r="I10" s="75">
        <f>E10*G10</f>
        <v>200000</v>
      </c>
      <c r="J10" s="64"/>
      <c r="K10" s="64"/>
      <c r="L10" s="64"/>
      <c r="M10" s="64"/>
      <c r="N10" s="7"/>
    </row>
    <row r="11" spans="2:16" ht="17.25" customHeight="1" x14ac:dyDescent="0.25">
      <c r="B11" s="43" t="s">
        <v>22</v>
      </c>
      <c r="C11" s="43"/>
      <c r="D11" s="43"/>
      <c r="E11" s="114">
        <v>5800</v>
      </c>
      <c r="F11" s="114"/>
      <c r="G11" s="115">
        <f>+I5</f>
        <v>100</v>
      </c>
      <c r="H11" s="115"/>
      <c r="I11" s="75">
        <f>E11*G11</f>
        <v>580000</v>
      </c>
      <c r="J11" s="64"/>
      <c r="K11" s="64"/>
      <c r="L11" s="64"/>
      <c r="M11" s="64"/>
      <c r="N11" s="7"/>
    </row>
    <row r="12" spans="2:16" ht="17.25" customHeight="1" x14ac:dyDescent="0.25">
      <c r="B12" s="43" t="s">
        <v>35</v>
      </c>
      <c r="C12" s="43"/>
      <c r="D12" s="43"/>
      <c r="E12" s="114">
        <v>37900</v>
      </c>
      <c r="F12" s="114"/>
      <c r="G12" s="115">
        <f>I5-G13</f>
        <v>93</v>
      </c>
      <c r="H12" s="115"/>
      <c r="I12" s="75">
        <f>E12*G12</f>
        <v>3524700</v>
      </c>
      <c r="J12" s="64"/>
      <c r="K12" s="64"/>
      <c r="L12" s="64"/>
      <c r="M12" s="64"/>
      <c r="N12" s="7"/>
    </row>
    <row r="13" spans="2:16" x14ac:dyDescent="0.25">
      <c r="B13" s="43" t="s">
        <v>7</v>
      </c>
      <c r="C13" s="43"/>
      <c r="D13" s="43"/>
      <c r="E13" s="114">
        <v>22000</v>
      </c>
      <c r="F13" s="114"/>
      <c r="G13" s="115">
        <v>7</v>
      </c>
      <c r="H13" s="115"/>
      <c r="I13" s="75">
        <f>E13*G13</f>
        <v>154000</v>
      </c>
      <c r="J13" s="64"/>
      <c r="K13" s="64"/>
      <c r="L13" s="64"/>
      <c r="M13" s="64"/>
      <c r="N13" s="7"/>
    </row>
    <row r="14" spans="2:16" ht="17.100000000000001" customHeight="1" x14ac:dyDescent="0.25">
      <c r="B14" s="116" t="s">
        <v>23</v>
      </c>
      <c r="C14" s="116"/>
      <c r="D14" s="116"/>
      <c r="E14" s="114"/>
      <c r="F14" s="114"/>
      <c r="G14" s="115"/>
      <c r="H14" s="115"/>
      <c r="I14" s="44"/>
      <c r="J14" s="11"/>
      <c r="K14" s="11"/>
      <c r="L14" s="11"/>
      <c r="M14" s="11"/>
      <c r="N14" s="7"/>
    </row>
    <row r="15" spans="2:16" ht="17.100000000000001" customHeight="1" x14ac:dyDescent="0.25">
      <c r="B15" s="117" t="s">
        <v>44</v>
      </c>
      <c r="C15" s="117"/>
      <c r="D15" s="117"/>
      <c r="E15" s="75"/>
      <c r="F15" s="75"/>
      <c r="G15" s="76"/>
      <c r="H15" s="76"/>
      <c r="I15" s="44"/>
      <c r="J15" s="11"/>
      <c r="K15" s="11"/>
      <c r="L15" s="11"/>
      <c r="M15" s="11"/>
      <c r="N15" s="7"/>
    </row>
    <row r="16" spans="2:16" ht="17.100000000000001" customHeight="1" x14ac:dyDescent="0.25">
      <c r="B16" s="45" t="s">
        <v>43</v>
      </c>
      <c r="C16" s="45"/>
      <c r="D16" s="45"/>
      <c r="E16" s="114">
        <v>52400</v>
      </c>
      <c r="F16" s="114"/>
      <c r="G16" s="115">
        <f>ROUNDUP(((G12*1)/10),0)</f>
        <v>10</v>
      </c>
      <c r="H16" s="115"/>
      <c r="I16" s="44">
        <f>G16*E16</f>
        <v>524000</v>
      </c>
      <c r="J16" s="11"/>
      <c r="K16" s="11"/>
      <c r="L16" s="11"/>
      <c r="M16" s="11"/>
      <c r="N16" s="7"/>
    </row>
    <row r="17" spans="2:14" ht="17.100000000000001" customHeight="1" x14ac:dyDescent="0.25">
      <c r="B17" s="46" t="s">
        <v>25</v>
      </c>
      <c r="C17" s="47"/>
      <c r="D17" s="48"/>
      <c r="E17" s="114">
        <v>49900</v>
      </c>
      <c r="F17" s="114"/>
      <c r="G17" s="115">
        <f>ROUNDUP(((G12*1)/8),0)-2</f>
        <v>10</v>
      </c>
      <c r="H17" s="115"/>
      <c r="I17" s="44">
        <f>G17*E17</f>
        <v>499000</v>
      </c>
      <c r="J17" s="11"/>
      <c r="K17" s="11"/>
      <c r="L17" s="11"/>
      <c r="M17" s="11"/>
      <c r="N17" s="7"/>
    </row>
    <row r="18" spans="2:14" ht="17.100000000000001" customHeight="1" x14ac:dyDescent="0.25">
      <c r="B18" s="46" t="s">
        <v>52</v>
      </c>
      <c r="C18" s="47"/>
      <c r="D18" s="48"/>
      <c r="E18" s="114">
        <v>30000</v>
      </c>
      <c r="F18" s="114"/>
      <c r="G18" s="115">
        <f>(+G12*3)/18</f>
        <v>15.5</v>
      </c>
      <c r="H18" s="115"/>
      <c r="I18" s="44">
        <f>G18*E18</f>
        <v>465000</v>
      </c>
      <c r="J18" s="11"/>
      <c r="K18" s="11"/>
      <c r="L18" s="11"/>
      <c r="M18" s="11"/>
      <c r="N18" s="7"/>
    </row>
    <row r="19" spans="2:14" x14ac:dyDescent="0.25">
      <c r="B19" s="113" t="s">
        <v>9</v>
      </c>
      <c r="C19" s="113"/>
      <c r="D19" s="113"/>
      <c r="E19" s="114">
        <v>11500</v>
      </c>
      <c r="F19" s="114"/>
      <c r="G19" s="115">
        <f>+I5</f>
        <v>100</v>
      </c>
      <c r="H19" s="115"/>
      <c r="I19" s="44">
        <f>G19*E19</f>
        <v>1150000</v>
      </c>
      <c r="J19" s="11"/>
      <c r="K19" s="11"/>
      <c r="L19" s="11"/>
      <c r="M19" s="11"/>
      <c r="N19" s="7"/>
    </row>
    <row r="20" spans="2:14" ht="18.75" customHeight="1" x14ac:dyDescent="0.25">
      <c r="B20" s="45" t="s">
        <v>6</v>
      </c>
      <c r="C20" s="45"/>
      <c r="D20" s="45"/>
      <c r="E20" s="114">
        <v>110000</v>
      </c>
      <c r="F20" s="114"/>
      <c r="G20" s="115">
        <f>IF(I5&lt;80,8,ROUND((I5*10%),0))+1</f>
        <v>11</v>
      </c>
      <c r="H20" s="115"/>
      <c r="I20" s="44">
        <f>G20*E20</f>
        <v>1210000</v>
      </c>
      <c r="J20" s="11"/>
      <c r="K20" s="11"/>
      <c r="L20" s="11"/>
      <c r="M20" s="11"/>
      <c r="N20" s="7"/>
    </row>
    <row r="21" spans="2:14" ht="18.75" customHeight="1" thickBot="1" x14ac:dyDescent="0.3">
      <c r="B21" s="109" t="s">
        <v>10</v>
      </c>
      <c r="C21" s="109"/>
      <c r="D21" s="109"/>
      <c r="E21" s="109"/>
      <c r="F21" s="109"/>
      <c r="G21" s="109"/>
      <c r="H21" s="49"/>
      <c r="I21" s="50">
        <f>SUM(I7:I20)</f>
        <v>13426700</v>
      </c>
      <c r="J21" s="28"/>
      <c r="K21" s="28"/>
      <c r="L21" s="28"/>
      <c r="M21" s="28"/>
      <c r="N21" s="7">
        <f>+I7+I9+I10+I11+I12+I13+I16+I17+I18+I19+I20</f>
        <v>13426700</v>
      </c>
    </row>
    <row r="22" spans="2:14" ht="16.5" thickTop="1" x14ac:dyDescent="0.25">
      <c r="B22" s="51" t="s">
        <v>30</v>
      </c>
      <c r="C22" s="51"/>
      <c r="D22" s="51"/>
      <c r="E22" s="75"/>
      <c r="F22" s="75"/>
      <c r="G22" s="76"/>
      <c r="H22" s="76"/>
      <c r="I22" s="44"/>
      <c r="J22" s="11"/>
      <c r="K22" s="11"/>
      <c r="L22" s="11"/>
      <c r="M22" s="11"/>
      <c r="N22" s="7"/>
    </row>
    <row r="23" spans="2:14" x14ac:dyDescent="0.25">
      <c r="B23" s="52" t="s">
        <v>16</v>
      </c>
      <c r="C23" s="52"/>
      <c r="D23" s="52"/>
      <c r="E23" s="111"/>
      <c r="F23" s="111"/>
      <c r="G23" s="111">
        <v>0.4</v>
      </c>
      <c r="H23" s="111"/>
      <c r="I23" s="53">
        <f>+I7*G23</f>
        <v>2000000</v>
      </c>
      <c r="J23" s="15"/>
      <c r="K23" s="15"/>
      <c r="L23" s="15"/>
      <c r="M23" s="15"/>
      <c r="N23" s="7"/>
    </row>
    <row r="24" spans="2:14" x14ac:dyDescent="0.25">
      <c r="B24" s="54" t="s">
        <v>31</v>
      </c>
      <c r="C24" s="54"/>
      <c r="D24" s="54"/>
      <c r="E24" s="112"/>
      <c r="F24" s="112"/>
      <c r="G24" s="111">
        <v>1</v>
      </c>
      <c r="H24" s="111"/>
      <c r="I24" s="44">
        <f>+I18</f>
        <v>465000</v>
      </c>
      <c r="J24" s="11"/>
      <c r="K24" s="11"/>
      <c r="L24" s="11"/>
      <c r="M24" s="11"/>
      <c r="N24" s="7"/>
    </row>
    <row r="25" spans="2:14" x14ac:dyDescent="0.25">
      <c r="B25" s="54" t="s">
        <v>48</v>
      </c>
      <c r="C25" s="54"/>
      <c r="D25" s="54"/>
      <c r="E25" s="112"/>
      <c r="F25" s="112"/>
      <c r="G25" s="111">
        <v>1</v>
      </c>
      <c r="H25" s="111"/>
      <c r="I25" s="44">
        <f>+I9+I10</f>
        <v>320000</v>
      </c>
      <c r="J25" s="11"/>
      <c r="K25" s="11"/>
      <c r="L25" s="11"/>
      <c r="M25" s="11"/>
      <c r="N25" s="7"/>
    </row>
    <row r="26" spans="2:14" ht="15.75" thickBot="1" x14ac:dyDescent="0.3">
      <c r="B26" s="109" t="s">
        <v>36</v>
      </c>
      <c r="C26" s="109"/>
      <c r="D26" s="109"/>
      <c r="E26" s="109"/>
      <c r="F26" s="109"/>
      <c r="G26" s="109"/>
      <c r="H26" s="49"/>
      <c r="I26" s="50">
        <f>SUM(I23:I25)</f>
        <v>2785000</v>
      </c>
      <c r="J26" s="28"/>
      <c r="K26" s="28"/>
      <c r="L26" s="28"/>
      <c r="M26" s="28"/>
      <c r="N26" s="7">
        <f>+I23+I24+I25</f>
        <v>2785000</v>
      </c>
    </row>
    <row r="27" spans="2:14" ht="16.5" thickTop="1" thickBot="1" x14ac:dyDescent="0.3">
      <c r="B27" s="109" t="s">
        <v>15</v>
      </c>
      <c r="C27" s="109"/>
      <c r="D27" s="109"/>
      <c r="E27" s="109"/>
      <c r="F27" s="109"/>
      <c r="G27" s="109"/>
      <c r="H27" s="49"/>
      <c r="I27" s="50">
        <f>+I21-I26</f>
        <v>10641700</v>
      </c>
      <c r="J27" s="28"/>
      <c r="K27" s="28"/>
      <c r="L27" s="28"/>
      <c r="M27" s="28"/>
      <c r="N27" s="7">
        <f>+N21-N26</f>
        <v>10641700</v>
      </c>
    </row>
    <row r="28" spans="2:14" ht="16.5" thickTop="1" thickBot="1" x14ac:dyDescent="0.3">
      <c r="B28" s="109" t="s">
        <v>24</v>
      </c>
      <c r="C28" s="109"/>
      <c r="D28" s="109"/>
      <c r="E28" s="109"/>
      <c r="F28" s="109"/>
      <c r="G28" s="109"/>
      <c r="H28" s="49"/>
      <c r="I28" s="50">
        <f>+I27*0.16</f>
        <v>1702672</v>
      </c>
      <c r="J28" s="28"/>
      <c r="K28" s="28"/>
      <c r="L28" s="28"/>
      <c r="M28" s="28"/>
      <c r="N28" s="7"/>
    </row>
    <row r="29" spans="2:14" ht="16.5" thickTop="1" thickBot="1" x14ac:dyDescent="0.3">
      <c r="B29" s="109" t="s">
        <v>57</v>
      </c>
      <c r="C29" s="109"/>
      <c r="D29" s="109"/>
      <c r="E29" s="109"/>
      <c r="F29" s="109"/>
      <c r="G29" s="109"/>
      <c r="H29" s="49"/>
      <c r="I29" s="50">
        <f>+I27*0.04</f>
        <v>425668</v>
      </c>
      <c r="J29" s="28"/>
      <c r="K29" s="28"/>
      <c r="L29" s="28"/>
      <c r="M29" s="28"/>
      <c r="N29" s="7"/>
    </row>
    <row r="30" spans="2:14" ht="16.5" thickTop="1" thickBot="1" x14ac:dyDescent="0.3">
      <c r="B30" s="109" t="s">
        <v>11</v>
      </c>
      <c r="C30" s="109"/>
      <c r="D30" s="109"/>
      <c r="E30" s="109"/>
      <c r="F30" s="109"/>
      <c r="G30" s="109"/>
      <c r="H30" s="49"/>
      <c r="I30" s="50">
        <f>+I27+I28-I29</f>
        <v>11918704</v>
      </c>
      <c r="J30" s="28"/>
      <c r="K30" s="28"/>
      <c r="L30" s="28"/>
      <c r="M30" s="28">
        <f>+I30-3000000</f>
        <v>8918704</v>
      </c>
      <c r="N30" s="7"/>
    </row>
    <row r="31" spans="2:14" ht="16.5" thickTop="1" thickBot="1" x14ac:dyDescent="0.3">
      <c r="B31" s="109" t="s">
        <v>38</v>
      </c>
      <c r="C31" s="109"/>
      <c r="D31" s="109"/>
      <c r="E31" s="109"/>
      <c r="F31" s="109"/>
      <c r="G31" s="109"/>
      <c r="H31" s="49"/>
      <c r="I31" s="50">
        <v>3000000</v>
      </c>
      <c r="J31" s="35"/>
      <c r="K31" s="35"/>
      <c r="L31" s="28"/>
      <c r="M31" s="28"/>
      <c r="N31" s="7"/>
    </row>
    <row r="32" spans="2:14" ht="16.5" thickTop="1" thickBot="1" x14ac:dyDescent="0.3">
      <c r="B32" s="109" t="s">
        <v>59</v>
      </c>
      <c r="C32" s="109"/>
      <c r="D32" s="109"/>
      <c r="E32" s="109"/>
      <c r="F32" s="109"/>
      <c r="G32" s="109"/>
      <c r="H32" s="49"/>
      <c r="I32" s="50">
        <v>8918704</v>
      </c>
      <c r="J32" s="35"/>
      <c r="K32" s="35"/>
      <c r="L32" s="28"/>
      <c r="M32" s="28"/>
      <c r="N32" s="7"/>
    </row>
    <row r="33" spans="1:14" ht="16.5" thickTop="1" thickBot="1" x14ac:dyDescent="0.3">
      <c r="B33" s="109" t="s">
        <v>53</v>
      </c>
      <c r="C33" s="109"/>
      <c r="D33" s="109"/>
      <c r="E33" s="109"/>
      <c r="F33" s="109"/>
      <c r="G33" s="109"/>
      <c r="H33" s="49"/>
      <c r="I33" s="50">
        <f>+I30-I31-I32</f>
        <v>0</v>
      </c>
      <c r="J33" s="35"/>
      <c r="K33" s="35"/>
      <c r="L33" s="28"/>
      <c r="M33" s="28"/>
      <c r="N33" s="7"/>
    </row>
    <row r="34" spans="1:14" ht="15.75" thickTop="1" x14ac:dyDescent="0.25">
      <c r="B34" s="110" t="s">
        <v>62</v>
      </c>
      <c r="C34" s="110"/>
      <c r="D34" s="110"/>
      <c r="E34" s="110"/>
      <c r="F34" s="110"/>
      <c r="G34" s="110"/>
      <c r="H34" s="110"/>
      <c r="I34" s="110"/>
      <c r="J34" s="35"/>
      <c r="K34" s="35"/>
      <c r="L34" s="28"/>
      <c r="M34" s="28"/>
      <c r="N34" s="7"/>
    </row>
    <row r="35" spans="1:14" ht="6.75" customHeight="1" x14ac:dyDescent="0.25">
      <c r="B35" s="70"/>
      <c r="C35" s="70"/>
      <c r="D35" s="70"/>
      <c r="E35" s="70"/>
      <c r="F35" s="70"/>
      <c r="G35" s="70"/>
      <c r="H35" s="12"/>
      <c r="I35" s="35"/>
      <c r="J35" s="35"/>
      <c r="K35" s="35"/>
      <c r="L35" s="28"/>
      <c r="M35" s="28"/>
      <c r="N35" s="7"/>
    </row>
    <row r="36" spans="1:14" x14ac:dyDescent="0.25">
      <c r="A36" s="4"/>
      <c r="B36" s="93" t="s">
        <v>33</v>
      </c>
      <c r="C36" s="93"/>
      <c r="D36" s="93"/>
      <c r="E36" s="71" t="s">
        <v>5</v>
      </c>
      <c r="F36" s="29"/>
      <c r="G36" s="29"/>
      <c r="H36" s="71" t="s">
        <v>0</v>
      </c>
      <c r="I36" s="71" t="s">
        <v>1</v>
      </c>
      <c r="J36" s="71"/>
      <c r="K36" s="71"/>
      <c r="L36" s="71"/>
      <c r="M36" s="71"/>
    </row>
    <row r="37" spans="1:14" x14ac:dyDescent="0.25">
      <c r="B37" s="89" t="s">
        <v>26</v>
      </c>
      <c r="C37" s="89"/>
      <c r="D37" s="89"/>
      <c r="E37" s="90">
        <v>1880000</v>
      </c>
      <c r="F37" s="90"/>
      <c r="G37" s="91">
        <v>1</v>
      </c>
      <c r="H37" s="91"/>
      <c r="I37" s="11">
        <f>E37*G37</f>
        <v>1880000</v>
      </c>
      <c r="J37" s="11"/>
      <c r="K37" s="11"/>
      <c r="L37" s="11"/>
      <c r="M37" s="11">
        <v>0</v>
      </c>
      <c r="N37" s="7"/>
    </row>
    <row r="38" spans="1:14" ht="15.75" customHeight="1" x14ac:dyDescent="0.25">
      <c r="A38" s="5"/>
      <c r="B38" s="89" t="s">
        <v>13</v>
      </c>
      <c r="C38" s="89"/>
      <c r="D38" s="89"/>
      <c r="E38" s="90">
        <v>700000</v>
      </c>
      <c r="F38" s="90">
        <v>65000</v>
      </c>
      <c r="G38" s="91">
        <v>1</v>
      </c>
      <c r="H38" s="91"/>
      <c r="I38" s="11">
        <f>E38*G38</f>
        <v>700000</v>
      </c>
      <c r="J38" s="11"/>
      <c r="K38" s="11"/>
      <c r="L38" s="11"/>
      <c r="M38" s="11">
        <f>+I38-I47</f>
        <v>455000</v>
      </c>
    </row>
    <row r="39" spans="1:14" ht="15.75" customHeight="1" x14ac:dyDescent="0.25">
      <c r="A39" s="5"/>
      <c r="B39" s="89" t="s">
        <v>32</v>
      </c>
      <c r="C39" s="89"/>
      <c r="D39" s="89"/>
      <c r="E39" s="90">
        <v>670000</v>
      </c>
      <c r="F39" s="90">
        <v>65000</v>
      </c>
      <c r="G39" s="91">
        <v>1</v>
      </c>
      <c r="H39" s="91"/>
      <c r="I39" s="11">
        <f>E39*G39</f>
        <v>670000</v>
      </c>
      <c r="J39" s="11"/>
      <c r="K39" s="11"/>
      <c r="L39" s="11"/>
      <c r="M39" s="11">
        <f>+I39-I48</f>
        <v>402000</v>
      </c>
      <c r="N39" s="30"/>
    </row>
    <row r="40" spans="1:14" ht="15.75" customHeight="1" x14ac:dyDescent="0.25">
      <c r="A40" s="5"/>
      <c r="B40" s="34" t="s">
        <v>45</v>
      </c>
      <c r="C40" s="34"/>
      <c r="D40" s="34"/>
      <c r="E40" s="90">
        <v>65000</v>
      </c>
      <c r="F40" s="90"/>
      <c r="G40" s="65"/>
      <c r="H40" s="65">
        <v>2</v>
      </c>
      <c r="I40" s="11">
        <f>+E40*H40</f>
        <v>130000</v>
      </c>
      <c r="J40" s="11"/>
      <c r="K40" s="11"/>
      <c r="L40" s="11"/>
      <c r="M40" s="11">
        <f>+M38+M39</f>
        <v>857000</v>
      </c>
      <c r="N40" s="30"/>
    </row>
    <row r="41" spans="1:14" ht="15.75" customHeight="1" x14ac:dyDescent="0.25">
      <c r="A41" s="5"/>
      <c r="B41" s="23" t="s">
        <v>42</v>
      </c>
      <c r="C41" s="23"/>
      <c r="D41" s="24"/>
      <c r="E41" s="90">
        <v>580000</v>
      </c>
      <c r="F41" s="90"/>
      <c r="G41" s="91">
        <v>1</v>
      </c>
      <c r="H41" s="91"/>
      <c r="I41" s="11">
        <f>E41*G41</f>
        <v>580000</v>
      </c>
      <c r="J41" s="11"/>
      <c r="K41" s="11"/>
      <c r="L41" s="11"/>
      <c r="M41" s="11"/>
    </row>
    <row r="42" spans="1:14" ht="15.75" customHeight="1" x14ac:dyDescent="0.25">
      <c r="A42" s="5"/>
      <c r="B42" s="23" t="s">
        <v>51</v>
      </c>
      <c r="C42" s="23"/>
      <c r="D42" s="23"/>
      <c r="E42" s="90">
        <v>150000</v>
      </c>
      <c r="F42" s="90">
        <v>160000</v>
      </c>
      <c r="G42" s="65"/>
      <c r="H42" s="65">
        <v>1</v>
      </c>
      <c r="I42" s="11">
        <f>+E42*H42</f>
        <v>150000</v>
      </c>
      <c r="J42" s="11"/>
      <c r="K42" s="11"/>
      <c r="L42" s="11"/>
      <c r="M42" s="11"/>
      <c r="N42" s="31"/>
    </row>
    <row r="43" spans="1:14" ht="15.75" customHeight="1" x14ac:dyDescent="0.25">
      <c r="A43" s="5"/>
      <c r="B43" s="23" t="s">
        <v>49</v>
      </c>
      <c r="C43" s="23"/>
      <c r="D43" s="23"/>
      <c r="E43" s="90">
        <v>220000</v>
      </c>
      <c r="F43" s="90">
        <v>160000</v>
      </c>
      <c r="G43" s="65"/>
      <c r="H43" s="65">
        <v>2</v>
      </c>
      <c r="I43" s="11">
        <f>+E43*H43</f>
        <v>440000</v>
      </c>
      <c r="J43" s="11"/>
      <c r="K43" s="11"/>
      <c r="L43" s="11"/>
      <c r="M43" s="11">
        <v>0</v>
      </c>
      <c r="N43" s="31"/>
    </row>
    <row r="44" spans="1:14" ht="15.75" thickBot="1" x14ac:dyDescent="0.3">
      <c r="A44" s="5"/>
      <c r="B44" s="86" t="s">
        <v>34</v>
      </c>
      <c r="C44" s="86"/>
      <c r="D44" s="86"/>
      <c r="E44" s="86"/>
      <c r="F44" s="86"/>
      <c r="G44" s="86"/>
      <c r="H44" s="26"/>
      <c r="I44" s="27">
        <f>+SUM(I37:I43)</f>
        <v>4550000</v>
      </c>
      <c r="J44" s="28"/>
      <c r="K44" s="28"/>
      <c r="L44" s="28"/>
      <c r="M44" s="28"/>
      <c r="N44" s="33" t="e">
        <f>+#REF!+I38+I37+I39+I40+I41+#REF!+I43</f>
        <v>#REF!</v>
      </c>
    </row>
    <row r="45" spans="1:14" ht="16.5" thickTop="1" x14ac:dyDescent="0.25">
      <c r="A45" s="5"/>
      <c r="B45" s="17" t="s">
        <v>40</v>
      </c>
      <c r="C45" s="17"/>
      <c r="D45" s="17"/>
      <c r="E45" s="64"/>
      <c r="F45" s="64"/>
      <c r="G45" s="65"/>
      <c r="H45" s="65"/>
      <c r="I45" s="11"/>
      <c r="J45" s="11"/>
      <c r="K45" s="11"/>
      <c r="L45" s="11"/>
      <c r="M45" s="11"/>
      <c r="N45" s="30"/>
    </row>
    <row r="46" spans="1:14" hidden="1" x14ac:dyDescent="0.25">
      <c r="A46" s="5"/>
      <c r="B46" s="16" t="s">
        <v>17</v>
      </c>
      <c r="C46" s="16"/>
      <c r="D46" s="16"/>
      <c r="E46" s="95"/>
      <c r="F46" s="95"/>
      <c r="G46" s="95">
        <v>1</v>
      </c>
      <c r="H46" s="95"/>
      <c r="I46" s="15"/>
      <c r="J46" s="15"/>
      <c r="K46" s="15"/>
      <c r="L46" s="15"/>
      <c r="M46" s="15"/>
    </row>
    <row r="47" spans="1:14" x14ac:dyDescent="0.25">
      <c r="A47" s="5"/>
      <c r="B47" s="14" t="s">
        <v>20</v>
      </c>
      <c r="C47" s="14"/>
      <c r="D47" s="14"/>
      <c r="E47" s="95"/>
      <c r="F47" s="95"/>
      <c r="G47" s="95">
        <v>0.35</v>
      </c>
      <c r="H47" s="95"/>
      <c r="I47" s="15">
        <f>+I38*G47</f>
        <v>244999.99999999997</v>
      </c>
      <c r="J47" s="15"/>
      <c r="K47" s="15"/>
      <c r="L47" s="15"/>
      <c r="M47" s="15"/>
    </row>
    <row r="48" spans="1:14" x14ac:dyDescent="0.25">
      <c r="A48" s="5"/>
      <c r="B48" s="14" t="s">
        <v>21</v>
      </c>
      <c r="C48" s="16"/>
      <c r="D48" s="16"/>
      <c r="E48" s="67"/>
      <c r="F48" s="67"/>
      <c r="G48" s="67"/>
      <c r="H48" s="67">
        <v>0.4</v>
      </c>
      <c r="I48" s="15">
        <f>+I39*H48</f>
        <v>268000</v>
      </c>
      <c r="J48" s="15"/>
      <c r="K48" s="15"/>
      <c r="L48" s="15"/>
      <c r="M48" s="15"/>
    </row>
    <row r="49" spans="1:14" hidden="1" x14ac:dyDescent="0.25">
      <c r="A49" s="5"/>
      <c r="B49" s="16" t="s">
        <v>18</v>
      </c>
      <c r="C49" s="16"/>
      <c r="D49" s="16"/>
      <c r="E49" s="95"/>
      <c r="F49" s="95"/>
      <c r="G49" s="95">
        <v>1</v>
      </c>
      <c r="H49" s="95"/>
      <c r="I49" s="15"/>
      <c r="J49" s="15"/>
      <c r="K49" s="15"/>
      <c r="L49" s="15"/>
      <c r="M49" s="15"/>
    </row>
    <row r="50" spans="1:14" x14ac:dyDescent="0.25">
      <c r="A50" s="5"/>
      <c r="B50" s="16" t="s">
        <v>19</v>
      </c>
      <c r="C50" s="16"/>
      <c r="D50" s="16"/>
      <c r="E50" s="94"/>
      <c r="F50" s="94"/>
      <c r="G50" s="95">
        <v>1</v>
      </c>
      <c r="H50" s="95"/>
      <c r="I50" s="11">
        <f>+I37*G50</f>
        <v>1880000</v>
      </c>
      <c r="J50" s="11"/>
      <c r="K50" s="11"/>
      <c r="L50" s="11"/>
      <c r="M50" s="11"/>
    </row>
    <row r="51" spans="1:14" x14ac:dyDescent="0.25">
      <c r="A51" s="5"/>
      <c r="B51" s="16" t="s">
        <v>50</v>
      </c>
      <c r="C51" s="16"/>
      <c r="D51" s="16"/>
      <c r="E51" s="94"/>
      <c r="F51" s="94"/>
      <c r="G51" s="95">
        <v>1</v>
      </c>
      <c r="H51" s="95"/>
      <c r="I51" s="11">
        <f>+I43</f>
        <v>440000</v>
      </c>
      <c r="J51" s="11"/>
      <c r="K51" s="11"/>
      <c r="L51" s="11"/>
      <c r="M51" s="11"/>
    </row>
    <row r="52" spans="1:14" ht="15.75" thickBot="1" x14ac:dyDescent="0.3">
      <c r="A52" s="5"/>
      <c r="B52" s="107" t="s">
        <v>14</v>
      </c>
      <c r="C52" s="107"/>
      <c r="D52" s="107"/>
      <c r="E52" s="107"/>
      <c r="F52" s="107"/>
      <c r="G52" s="107"/>
      <c r="H52" s="12"/>
      <c r="I52" s="13">
        <f>+SUM(I46:I51)</f>
        <v>2833000</v>
      </c>
      <c r="J52" s="35"/>
      <c r="K52" s="35"/>
      <c r="L52" s="35"/>
      <c r="M52" s="35"/>
      <c r="N52" s="3">
        <f>+I47+I48+I50+I51</f>
        <v>2833000</v>
      </c>
    </row>
    <row r="53" spans="1:14" ht="16.5" thickTop="1" thickBot="1" x14ac:dyDescent="0.3">
      <c r="A53" s="5"/>
      <c r="B53" s="107" t="s">
        <v>37</v>
      </c>
      <c r="C53" s="107"/>
      <c r="D53" s="107"/>
      <c r="E53" s="107"/>
      <c r="F53" s="107"/>
      <c r="G53" s="107"/>
      <c r="H53" s="12"/>
      <c r="I53" s="13">
        <f>+I44-I52</f>
        <v>1717000</v>
      </c>
      <c r="J53" s="35"/>
      <c r="K53" s="35"/>
      <c r="L53" s="35"/>
      <c r="M53" s="35"/>
    </row>
    <row r="54" spans="1:14" ht="16.5" thickTop="1" thickBot="1" x14ac:dyDescent="0.3">
      <c r="A54" s="5"/>
      <c r="B54" s="107" t="s">
        <v>58</v>
      </c>
      <c r="C54" s="107"/>
      <c r="D54" s="107"/>
      <c r="E54" s="107"/>
      <c r="F54" s="107"/>
      <c r="G54" s="107"/>
      <c r="H54" s="12"/>
      <c r="I54" s="13">
        <v>1400000</v>
      </c>
      <c r="J54" s="35"/>
      <c r="K54" s="35"/>
      <c r="L54" s="6"/>
      <c r="M54" s="6"/>
    </row>
    <row r="55" spans="1:14" ht="16.5" thickTop="1" thickBot="1" x14ac:dyDescent="0.3">
      <c r="A55" s="5"/>
      <c r="B55" s="107" t="s">
        <v>59</v>
      </c>
      <c r="C55" s="107"/>
      <c r="D55" s="107"/>
      <c r="E55" s="107"/>
      <c r="F55" s="107"/>
      <c r="G55" s="107"/>
      <c r="H55" s="12"/>
      <c r="I55" s="13">
        <v>317000</v>
      </c>
      <c r="J55" s="35"/>
      <c r="K55" s="35"/>
      <c r="L55" s="6"/>
      <c r="M55" s="6"/>
    </row>
    <row r="56" spans="1:14" ht="16.5" thickTop="1" thickBot="1" x14ac:dyDescent="0.3">
      <c r="A56" s="5"/>
      <c r="B56" s="107" t="s">
        <v>54</v>
      </c>
      <c r="C56" s="107"/>
      <c r="D56" s="107"/>
      <c r="E56" s="107"/>
      <c r="F56" s="107"/>
      <c r="G56" s="107"/>
      <c r="H56" s="12"/>
      <c r="I56" s="13">
        <f>+I53-I54-I55</f>
        <v>0</v>
      </c>
      <c r="J56" s="35"/>
      <c r="K56" s="35"/>
      <c r="L56" s="6"/>
      <c r="M56" s="6"/>
    </row>
    <row r="57" spans="1:14" ht="15.75" thickTop="1" x14ac:dyDescent="0.25">
      <c r="A57" s="5"/>
      <c r="B57" s="78"/>
      <c r="C57" s="78"/>
      <c r="D57" s="78"/>
      <c r="E57" s="79"/>
      <c r="F57" s="79"/>
      <c r="G57" s="7"/>
      <c r="H57" s="68"/>
      <c r="I57" s="6"/>
      <c r="J57" s="6"/>
      <c r="K57" s="6"/>
      <c r="L57" s="6"/>
      <c r="M57" s="6"/>
    </row>
    <row r="58" spans="1:14" ht="17.25" thickBot="1" x14ac:dyDescent="0.3">
      <c r="A58" s="5"/>
      <c r="B58" s="108" t="s">
        <v>39</v>
      </c>
      <c r="C58" s="108"/>
      <c r="D58" s="108"/>
      <c r="E58" s="108"/>
      <c r="F58" s="108"/>
      <c r="G58" s="108"/>
      <c r="H58" s="12"/>
      <c r="I58" s="13">
        <f>(+I9+I10+I11+I12+I13+I16+I17+I18)*10/100</f>
        <v>606670</v>
      </c>
      <c r="J58" s="35"/>
      <c r="K58" s="35"/>
      <c r="L58" s="35"/>
      <c r="M58" s="35"/>
    </row>
    <row r="59" spans="1:14" ht="5.25" customHeight="1" thickTop="1" x14ac:dyDescent="0.25">
      <c r="A59" s="5"/>
      <c r="B59" s="72"/>
      <c r="C59" s="72"/>
      <c r="D59" s="72"/>
      <c r="E59" s="72"/>
      <c r="F59" s="72"/>
      <c r="G59" s="72"/>
      <c r="H59" s="12"/>
      <c r="I59" s="35"/>
      <c r="J59" s="35"/>
      <c r="K59" s="35"/>
      <c r="L59" s="35"/>
      <c r="M59" s="35"/>
    </row>
    <row r="60" spans="1:14" ht="16.5" x14ac:dyDescent="0.25">
      <c r="A60" s="5"/>
      <c r="B60" s="93" t="s">
        <v>60</v>
      </c>
      <c r="C60" s="93"/>
      <c r="D60" s="93"/>
      <c r="E60" s="72"/>
      <c r="F60" s="72"/>
      <c r="G60" s="72"/>
      <c r="H60" s="12"/>
      <c r="I60" s="35"/>
      <c r="J60" s="35"/>
      <c r="K60" s="35"/>
      <c r="L60" s="35"/>
      <c r="M60" s="35"/>
    </row>
    <row r="61" spans="1:14" x14ac:dyDescent="0.25">
      <c r="A61" s="5"/>
      <c r="B61" s="89" t="s">
        <v>28</v>
      </c>
      <c r="C61" s="89"/>
      <c r="D61" s="89"/>
      <c r="E61" s="90">
        <v>1900000</v>
      </c>
      <c r="F61" s="90"/>
      <c r="G61" s="91">
        <v>1</v>
      </c>
      <c r="H61" s="91"/>
      <c r="I61" s="11">
        <f>G61*E61</f>
        <v>1900000</v>
      </c>
      <c r="J61" s="11"/>
      <c r="K61" s="35"/>
      <c r="L61" s="35"/>
      <c r="M61" s="35"/>
    </row>
    <row r="62" spans="1:14" x14ac:dyDescent="0.25">
      <c r="A62" s="5"/>
      <c r="B62" s="89" t="s">
        <v>55</v>
      </c>
      <c r="C62" s="89"/>
      <c r="D62" s="89"/>
      <c r="E62" s="90">
        <v>550000</v>
      </c>
      <c r="F62" s="90"/>
      <c r="G62" s="91">
        <v>1</v>
      </c>
      <c r="H62" s="91"/>
      <c r="I62" s="11">
        <f>G62*E62</f>
        <v>550000</v>
      </c>
      <c r="J62" s="11"/>
      <c r="K62" s="35"/>
      <c r="L62" s="35"/>
      <c r="M62" s="35"/>
    </row>
    <row r="63" spans="1:14" x14ac:dyDescent="0.25">
      <c r="A63" s="5"/>
      <c r="B63" s="89" t="s">
        <v>56</v>
      </c>
      <c r="C63" s="89"/>
      <c r="D63" s="89"/>
      <c r="E63" s="90">
        <v>2150000</v>
      </c>
      <c r="F63" s="90"/>
      <c r="G63" s="91">
        <v>1</v>
      </c>
      <c r="H63" s="91"/>
      <c r="I63" s="11">
        <v>2150000</v>
      </c>
      <c r="J63" s="11"/>
      <c r="K63" s="35"/>
      <c r="L63" s="35"/>
      <c r="M63" s="35"/>
    </row>
    <row r="64" spans="1:14" ht="15.75" thickBot="1" x14ac:dyDescent="0.3">
      <c r="A64" s="5"/>
      <c r="B64" s="107" t="s">
        <v>14</v>
      </c>
      <c r="C64" s="107"/>
      <c r="D64" s="107"/>
      <c r="E64" s="107"/>
      <c r="F64" s="107"/>
      <c r="G64" s="107"/>
      <c r="H64" s="12"/>
      <c r="I64" s="13">
        <f>+I61+I62+I63</f>
        <v>4600000</v>
      </c>
      <c r="J64" s="35"/>
      <c r="K64" s="35"/>
      <c r="L64" s="35"/>
      <c r="M64" s="35"/>
    </row>
    <row r="65" spans="1:14" ht="16.5" thickTop="1" thickBot="1" x14ac:dyDescent="0.3">
      <c r="A65" s="5"/>
      <c r="B65" s="107" t="s">
        <v>61</v>
      </c>
      <c r="C65" s="107"/>
      <c r="D65" s="107"/>
      <c r="E65" s="107"/>
      <c r="F65" s="107"/>
      <c r="G65" s="107"/>
      <c r="H65" s="12"/>
      <c r="I65" s="13">
        <f>+I64+I27+I53</f>
        <v>16958700</v>
      </c>
      <c r="J65" s="35"/>
      <c r="K65" s="35"/>
      <c r="L65" s="35"/>
      <c r="M65" s="35"/>
    </row>
    <row r="66" spans="1:14" s="3" customFormat="1" ht="15.75" thickTop="1" x14ac:dyDescent="0.25">
      <c r="A66" s="1"/>
      <c r="B66" s="1"/>
      <c r="C66" s="1"/>
      <c r="D66" s="1"/>
      <c r="E66" s="87"/>
      <c r="F66" s="87"/>
      <c r="G66" s="7"/>
      <c r="H66" s="68"/>
      <c r="N66" s="1"/>
    </row>
    <row r="67" spans="1:14" s="3" customFormat="1" x14ac:dyDescent="0.25">
      <c r="A67" s="1"/>
      <c r="B67" s="1"/>
      <c r="C67" s="1"/>
      <c r="D67" s="1"/>
      <c r="E67" s="87"/>
      <c r="F67" s="87"/>
      <c r="G67" s="7"/>
      <c r="H67" s="68"/>
      <c r="N67" s="1"/>
    </row>
    <row r="68" spans="1:14" s="3" customFormat="1" x14ac:dyDescent="0.25">
      <c r="A68" s="1"/>
      <c r="B68" s="1"/>
      <c r="C68" s="1"/>
      <c r="D68" s="1"/>
      <c r="E68" s="87"/>
      <c r="F68" s="87"/>
      <c r="G68" s="7"/>
      <c r="H68" s="68"/>
      <c r="I68" s="3">
        <f>++I9+I10+I11+I12+I13+I16+I17+I18-I23-I24-I25+I7</f>
        <v>8281700</v>
      </c>
      <c r="N68" s="1"/>
    </row>
    <row r="69" spans="1:14" s="3" customFormat="1" x14ac:dyDescent="0.25">
      <c r="A69" s="1"/>
      <c r="B69" s="1"/>
      <c r="C69" s="1"/>
      <c r="D69" s="1"/>
      <c r="E69" s="87"/>
      <c r="F69" s="87"/>
      <c r="G69" s="7"/>
      <c r="H69" s="68"/>
      <c r="N69" s="1"/>
    </row>
    <row r="70" spans="1:14" s="3" customFormat="1" x14ac:dyDescent="0.25">
      <c r="A70" s="1"/>
      <c r="B70" s="1"/>
      <c r="C70" s="1"/>
      <c r="D70" s="1"/>
      <c r="E70" s="87"/>
      <c r="F70" s="87"/>
      <c r="G70" s="7"/>
      <c r="H70" s="68"/>
      <c r="N70" s="1"/>
    </row>
    <row r="71" spans="1:14" s="3" customFormat="1" x14ac:dyDescent="0.25">
      <c r="A71" s="1"/>
      <c r="B71" s="1"/>
      <c r="C71" s="1"/>
      <c r="D71" s="1"/>
      <c r="E71" s="87"/>
      <c r="F71" s="87"/>
      <c r="G71" s="7"/>
      <c r="H71" s="68"/>
      <c r="N71" s="1"/>
    </row>
    <row r="72" spans="1:14" s="3" customFormat="1" x14ac:dyDescent="0.25">
      <c r="A72" s="1"/>
      <c r="B72" s="1"/>
      <c r="C72" s="1"/>
      <c r="D72" s="1"/>
      <c r="E72" s="87"/>
      <c r="F72" s="87"/>
      <c r="G72" s="7"/>
      <c r="H72" s="68"/>
      <c r="N72" s="1"/>
    </row>
    <row r="73" spans="1:14" s="3" customFormat="1" x14ac:dyDescent="0.25">
      <c r="A73" s="1"/>
      <c r="B73" s="1"/>
      <c r="C73" s="1"/>
      <c r="D73" s="1"/>
      <c r="E73" s="87"/>
      <c r="F73" s="87"/>
      <c r="G73" s="7"/>
      <c r="H73" s="68"/>
      <c r="N73" s="1"/>
    </row>
    <row r="74" spans="1:14" s="3" customFormat="1" x14ac:dyDescent="0.25">
      <c r="A74" s="1"/>
      <c r="B74" s="1"/>
      <c r="C74" s="1"/>
      <c r="D74" s="1"/>
      <c r="E74" s="87"/>
      <c r="F74" s="87"/>
      <c r="G74" s="7"/>
      <c r="H74" s="68"/>
      <c r="N74" s="1"/>
    </row>
    <row r="75" spans="1:14" s="3" customFormat="1" x14ac:dyDescent="0.25">
      <c r="A75" s="1"/>
      <c r="B75" s="1"/>
      <c r="C75" s="1"/>
      <c r="D75" s="1"/>
      <c r="E75" s="87"/>
      <c r="F75" s="87"/>
      <c r="G75" s="7"/>
      <c r="H75" s="68"/>
      <c r="N75" s="1"/>
    </row>
    <row r="76" spans="1:14" s="3" customFormat="1" x14ac:dyDescent="0.25">
      <c r="A76" s="1"/>
      <c r="B76" s="1"/>
      <c r="C76" s="1"/>
      <c r="D76" s="1"/>
      <c r="E76" s="87"/>
      <c r="F76" s="87"/>
      <c r="G76" s="7"/>
      <c r="H76" s="68"/>
      <c r="N76" s="1"/>
    </row>
    <row r="77" spans="1:14" s="3" customFormat="1" x14ac:dyDescent="0.25">
      <c r="A77" s="1"/>
      <c r="B77" s="1"/>
      <c r="C77" s="1"/>
      <c r="D77" s="1"/>
      <c r="E77" s="87"/>
      <c r="F77" s="87"/>
      <c r="G77" s="7"/>
      <c r="H77" s="68"/>
      <c r="N77" s="1"/>
    </row>
    <row r="78" spans="1:14" s="3" customFormat="1" x14ac:dyDescent="0.25">
      <c r="A78" s="1"/>
      <c r="B78" s="1"/>
      <c r="C78" s="1"/>
      <c r="D78" s="1"/>
      <c r="E78" s="87"/>
      <c r="F78" s="87"/>
      <c r="G78" s="7"/>
      <c r="H78" s="68"/>
      <c r="N78" s="1"/>
    </row>
    <row r="79" spans="1:14" s="3" customFormat="1" x14ac:dyDescent="0.25">
      <c r="A79" s="1"/>
      <c r="B79" s="1"/>
      <c r="C79" s="1"/>
      <c r="D79" s="1"/>
      <c r="E79" s="87"/>
      <c r="F79" s="87"/>
      <c r="G79" s="7"/>
      <c r="H79" s="68"/>
      <c r="N79" s="1"/>
    </row>
    <row r="80" spans="1:14" s="3" customFormat="1" x14ac:dyDescent="0.25">
      <c r="A80" s="1"/>
      <c r="B80" s="1"/>
      <c r="C80" s="1"/>
      <c r="D80" s="1"/>
      <c r="E80" s="87"/>
      <c r="F80" s="87"/>
      <c r="G80" s="7"/>
      <c r="H80" s="68"/>
      <c r="N80" s="1"/>
    </row>
    <row r="81" spans="1:14" s="3" customFormat="1" x14ac:dyDescent="0.25">
      <c r="A81" s="1"/>
      <c r="B81" s="1"/>
      <c r="C81" s="1"/>
      <c r="D81" s="1"/>
      <c r="E81" s="87"/>
      <c r="F81" s="87"/>
      <c r="G81" s="7"/>
      <c r="H81" s="68"/>
      <c r="N81" s="1"/>
    </row>
    <row r="82" spans="1:14" s="3" customFormat="1" x14ac:dyDescent="0.25">
      <c r="A82" s="1"/>
      <c r="B82" s="1"/>
      <c r="C82" s="1"/>
      <c r="D82" s="1"/>
      <c r="E82" s="87"/>
      <c r="F82" s="87"/>
      <c r="G82" s="7"/>
      <c r="H82" s="68"/>
      <c r="N82" s="1"/>
    </row>
    <row r="83" spans="1:14" s="3" customFormat="1" x14ac:dyDescent="0.25">
      <c r="A83" s="1"/>
      <c r="B83" s="1"/>
      <c r="C83" s="1"/>
      <c r="D83" s="1"/>
      <c r="E83" s="87"/>
      <c r="F83" s="87"/>
      <c r="G83" s="7"/>
      <c r="H83" s="68"/>
      <c r="N83" s="1"/>
    </row>
    <row r="84" spans="1:14" s="3" customFormat="1" x14ac:dyDescent="0.25">
      <c r="A84" s="1"/>
      <c r="B84" s="1"/>
      <c r="C84" s="1"/>
      <c r="D84" s="1"/>
      <c r="E84" s="87"/>
      <c r="F84" s="87"/>
      <c r="G84" s="7"/>
      <c r="H84" s="68"/>
      <c r="N84" s="1"/>
    </row>
    <row r="85" spans="1:14" s="3" customFormat="1" x14ac:dyDescent="0.25">
      <c r="A85" s="1"/>
      <c r="B85" s="1"/>
      <c r="C85" s="1"/>
      <c r="D85" s="1"/>
      <c r="E85" s="87"/>
      <c r="F85" s="87"/>
      <c r="G85" s="7"/>
      <c r="H85" s="68"/>
      <c r="N85" s="1"/>
    </row>
    <row r="86" spans="1:14" s="3" customFormat="1" x14ac:dyDescent="0.25">
      <c r="A86" s="1"/>
      <c r="B86" s="1"/>
      <c r="C86" s="1"/>
      <c r="D86" s="1"/>
      <c r="E86" s="87"/>
      <c r="F86" s="87"/>
      <c r="G86" s="7"/>
      <c r="H86" s="68"/>
      <c r="N86" s="1"/>
    </row>
    <row r="87" spans="1:14" s="3" customFormat="1" x14ac:dyDescent="0.25">
      <c r="A87" s="1"/>
      <c r="B87" s="1"/>
      <c r="C87" s="1"/>
      <c r="D87" s="1"/>
      <c r="E87" s="87"/>
      <c r="F87" s="87"/>
      <c r="G87" s="7"/>
      <c r="H87" s="68"/>
      <c r="N87" s="1"/>
    </row>
    <row r="88" spans="1:14" s="3" customFormat="1" x14ac:dyDescent="0.25">
      <c r="A88" s="1"/>
      <c r="B88" s="1"/>
      <c r="C88" s="1"/>
      <c r="D88" s="1"/>
      <c r="E88" s="87"/>
      <c r="F88" s="87"/>
      <c r="G88" s="7"/>
      <c r="H88" s="68"/>
      <c r="N88" s="1"/>
    </row>
    <row r="89" spans="1:14" s="3" customFormat="1" x14ac:dyDescent="0.25">
      <c r="A89" s="1"/>
      <c r="B89" s="1"/>
      <c r="C89" s="1"/>
      <c r="D89" s="1"/>
      <c r="E89" s="87"/>
      <c r="F89" s="87"/>
      <c r="G89" s="7"/>
      <c r="H89" s="68"/>
      <c r="N89" s="1"/>
    </row>
    <row r="90" spans="1:14" s="3" customFormat="1" x14ac:dyDescent="0.25">
      <c r="A90" s="1"/>
      <c r="B90" s="1"/>
      <c r="C90" s="1"/>
      <c r="D90" s="1"/>
      <c r="E90" s="87"/>
      <c r="F90" s="87"/>
      <c r="G90" s="7"/>
      <c r="H90" s="68"/>
      <c r="N90" s="1"/>
    </row>
    <row r="91" spans="1:14" s="3" customFormat="1" x14ac:dyDescent="0.25">
      <c r="A91" s="1"/>
      <c r="B91" s="1"/>
      <c r="C91" s="1"/>
      <c r="D91" s="1"/>
      <c r="E91" s="87"/>
      <c r="F91" s="87"/>
      <c r="G91" s="7"/>
      <c r="H91" s="68"/>
      <c r="N91" s="1"/>
    </row>
    <row r="92" spans="1:14" s="3" customFormat="1" x14ac:dyDescent="0.25">
      <c r="A92" s="1"/>
      <c r="B92" s="1"/>
      <c r="C92" s="1"/>
      <c r="D92" s="1"/>
      <c r="E92" s="87"/>
      <c r="F92" s="87"/>
      <c r="G92" s="7"/>
      <c r="H92" s="68"/>
      <c r="N92" s="1"/>
    </row>
    <row r="93" spans="1:14" s="3" customFormat="1" x14ac:dyDescent="0.25">
      <c r="A93" s="1"/>
      <c r="B93" s="1"/>
      <c r="C93" s="1"/>
      <c r="D93" s="1"/>
      <c r="E93" s="87"/>
      <c r="F93" s="87"/>
      <c r="G93" s="7"/>
      <c r="H93" s="68"/>
      <c r="N93" s="1"/>
    </row>
    <row r="94" spans="1:14" s="3" customFormat="1" x14ac:dyDescent="0.25">
      <c r="A94" s="1"/>
      <c r="B94" s="1"/>
      <c r="C94" s="1"/>
      <c r="D94" s="1"/>
      <c r="E94" s="87"/>
      <c r="F94" s="87"/>
      <c r="G94" s="7"/>
      <c r="H94" s="68"/>
      <c r="N94" s="1"/>
    </row>
    <row r="95" spans="1:14" s="3" customFormat="1" x14ac:dyDescent="0.25">
      <c r="A95" s="1"/>
      <c r="B95" s="1"/>
      <c r="C95" s="1"/>
      <c r="D95" s="1"/>
      <c r="E95" s="87"/>
      <c r="F95" s="87"/>
      <c r="G95" s="7"/>
      <c r="H95" s="68"/>
      <c r="N95" s="1"/>
    </row>
    <row r="96" spans="1:14" s="3" customFormat="1" x14ac:dyDescent="0.25">
      <c r="A96" s="1"/>
      <c r="B96" s="1"/>
      <c r="C96" s="1"/>
      <c r="D96" s="1"/>
      <c r="E96" s="87"/>
      <c r="F96" s="87"/>
      <c r="G96" s="7"/>
      <c r="H96" s="68"/>
      <c r="N96" s="1"/>
    </row>
    <row r="97" spans="1:14" s="3" customFormat="1" x14ac:dyDescent="0.25">
      <c r="A97" s="1"/>
      <c r="B97" s="1"/>
      <c r="C97" s="1"/>
      <c r="D97" s="1"/>
      <c r="E97" s="87"/>
      <c r="F97" s="87"/>
      <c r="G97" s="7"/>
      <c r="H97" s="68"/>
      <c r="N97" s="1"/>
    </row>
    <row r="98" spans="1:14" s="3" customFormat="1" x14ac:dyDescent="0.25">
      <c r="A98" s="1"/>
      <c r="B98" s="1"/>
      <c r="C98" s="1"/>
      <c r="D98" s="1"/>
      <c r="E98" s="87"/>
      <c r="F98" s="87"/>
      <c r="G98" s="7"/>
      <c r="H98" s="68"/>
      <c r="N98" s="1"/>
    </row>
    <row r="99" spans="1:14" s="3" customFormat="1" x14ac:dyDescent="0.25">
      <c r="A99" s="1"/>
      <c r="B99" s="1"/>
      <c r="C99" s="1"/>
      <c r="D99" s="1"/>
      <c r="E99" s="87"/>
      <c r="F99" s="87"/>
      <c r="G99" s="7"/>
      <c r="H99" s="68"/>
      <c r="N99" s="1"/>
    </row>
    <row r="100" spans="1:14" s="3" customFormat="1" x14ac:dyDescent="0.25">
      <c r="A100" s="1"/>
      <c r="B100" s="1"/>
      <c r="C100" s="1"/>
      <c r="D100" s="1"/>
      <c r="E100" s="87"/>
      <c r="F100" s="87"/>
      <c r="G100" s="7"/>
      <c r="H100" s="68"/>
      <c r="N100" s="1"/>
    </row>
    <row r="101" spans="1:14" s="3" customFormat="1" x14ac:dyDescent="0.25">
      <c r="A101" s="1"/>
      <c r="B101" s="1"/>
      <c r="C101" s="1"/>
      <c r="D101" s="1"/>
      <c r="E101" s="87"/>
      <c r="F101" s="87"/>
      <c r="G101" s="7"/>
      <c r="H101" s="68"/>
      <c r="N101" s="1"/>
    </row>
    <row r="102" spans="1:14" s="3" customFormat="1" x14ac:dyDescent="0.25">
      <c r="A102" s="1"/>
      <c r="B102" s="1"/>
      <c r="C102" s="1"/>
      <c r="D102" s="1"/>
      <c r="E102" s="87"/>
      <c r="F102" s="87"/>
      <c r="G102" s="7"/>
      <c r="H102" s="68"/>
      <c r="N102" s="1"/>
    </row>
    <row r="103" spans="1:14" s="3" customFormat="1" x14ac:dyDescent="0.25">
      <c r="A103" s="1"/>
      <c r="B103" s="1"/>
      <c r="C103" s="1"/>
      <c r="D103" s="1"/>
      <c r="E103" s="87"/>
      <c r="F103" s="87"/>
      <c r="G103" s="7"/>
      <c r="H103" s="68"/>
      <c r="N103" s="1"/>
    </row>
    <row r="104" spans="1:14" s="3" customFormat="1" x14ac:dyDescent="0.25">
      <c r="A104" s="1"/>
      <c r="B104" s="1"/>
      <c r="C104" s="1"/>
      <c r="D104" s="1"/>
      <c r="E104" s="87"/>
      <c r="F104" s="87"/>
      <c r="G104" s="7"/>
      <c r="H104" s="68"/>
      <c r="N104" s="1"/>
    </row>
    <row r="105" spans="1:14" s="3" customFormat="1" x14ac:dyDescent="0.25">
      <c r="A105" s="1"/>
      <c r="B105" s="1"/>
      <c r="C105" s="1"/>
      <c r="D105" s="1"/>
      <c r="E105" s="87"/>
      <c r="F105" s="87"/>
      <c r="G105" s="7"/>
      <c r="H105" s="68"/>
      <c r="N105" s="1"/>
    </row>
    <row r="106" spans="1:14" s="3" customFormat="1" x14ac:dyDescent="0.25">
      <c r="A106" s="1"/>
      <c r="B106" s="1"/>
      <c r="C106" s="1"/>
      <c r="D106" s="1"/>
      <c r="E106" s="87"/>
      <c r="F106" s="87"/>
      <c r="G106" s="7"/>
      <c r="H106" s="68"/>
      <c r="N106" s="1"/>
    </row>
    <row r="107" spans="1:14" s="3" customFormat="1" x14ac:dyDescent="0.25">
      <c r="A107" s="1"/>
      <c r="B107" s="1"/>
      <c r="C107" s="1"/>
      <c r="D107" s="1"/>
      <c r="E107" s="87"/>
      <c r="F107" s="87"/>
      <c r="G107" s="7"/>
      <c r="H107" s="68"/>
      <c r="N107" s="1"/>
    </row>
    <row r="108" spans="1:14" s="3" customFormat="1" x14ac:dyDescent="0.25">
      <c r="A108" s="1"/>
      <c r="B108" s="1"/>
      <c r="C108" s="1"/>
      <c r="D108" s="1"/>
      <c r="E108" s="87"/>
      <c r="F108" s="87"/>
      <c r="G108" s="7"/>
      <c r="H108" s="68"/>
      <c r="N108" s="1"/>
    </row>
    <row r="109" spans="1:14" s="3" customFormat="1" x14ac:dyDescent="0.25">
      <c r="A109" s="1"/>
      <c r="B109" s="1"/>
      <c r="C109" s="1"/>
      <c r="D109" s="1"/>
      <c r="E109" s="87"/>
      <c r="F109" s="87"/>
      <c r="G109" s="7"/>
      <c r="H109" s="68"/>
      <c r="N109" s="1"/>
    </row>
    <row r="110" spans="1:14" s="3" customFormat="1" x14ac:dyDescent="0.25">
      <c r="A110" s="1"/>
      <c r="B110" s="1"/>
      <c r="C110" s="1"/>
      <c r="D110" s="1"/>
      <c r="E110" s="87"/>
      <c r="F110" s="87"/>
      <c r="G110" s="7"/>
      <c r="H110" s="68"/>
      <c r="N110" s="1"/>
    </row>
    <row r="111" spans="1:14" s="3" customFormat="1" x14ac:dyDescent="0.25">
      <c r="A111" s="1"/>
      <c r="B111" s="1"/>
      <c r="C111" s="1"/>
      <c r="D111" s="1"/>
      <c r="E111" s="87"/>
      <c r="F111" s="87"/>
      <c r="G111" s="7"/>
      <c r="H111" s="68"/>
      <c r="N111" s="1"/>
    </row>
    <row r="112" spans="1:14" s="3" customFormat="1" x14ac:dyDescent="0.25">
      <c r="A112" s="1"/>
      <c r="B112" s="1"/>
      <c r="C112" s="1"/>
      <c r="D112" s="1"/>
      <c r="E112" s="87"/>
      <c r="F112" s="87"/>
      <c r="G112" s="7"/>
      <c r="H112" s="68"/>
      <c r="N112" s="1"/>
    </row>
    <row r="113" spans="1:14" s="3" customFormat="1" x14ac:dyDescent="0.25">
      <c r="A113" s="1"/>
      <c r="B113" s="1"/>
      <c r="C113" s="1"/>
      <c r="D113" s="1"/>
      <c r="E113" s="87"/>
      <c r="F113" s="87"/>
      <c r="G113" s="7"/>
      <c r="H113" s="68"/>
      <c r="N113" s="1"/>
    </row>
    <row r="114" spans="1:14" s="3" customFormat="1" x14ac:dyDescent="0.25">
      <c r="A114" s="1"/>
      <c r="B114" s="1"/>
      <c r="C114" s="1"/>
      <c r="D114" s="1"/>
      <c r="E114" s="87"/>
      <c r="F114" s="87"/>
      <c r="G114" s="7"/>
      <c r="H114" s="68"/>
      <c r="N114" s="1"/>
    </row>
    <row r="115" spans="1:14" s="3" customFormat="1" x14ac:dyDescent="0.25">
      <c r="A115" s="1"/>
      <c r="B115" s="1"/>
      <c r="C115" s="1"/>
      <c r="D115" s="1"/>
      <c r="E115" s="87"/>
      <c r="F115" s="87"/>
      <c r="G115" s="7"/>
      <c r="H115" s="68"/>
      <c r="N115" s="1"/>
    </row>
    <row r="116" spans="1:14" s="3" customFormat="1" x14ac:dyDescent="0.25">
      <c r="A116" s="1"/>
      <c r="B116" s="1"/>
      <c r="C116" s="1"/>
      <c r="D116" s="1"/>
      <c r="E116" s="87"/>
      <c r="F116" s="87"/>
      <c r="G116" s="7"/>
      <c r="H116" s="68"/>
      <c r="N116" s="1"/>
    </row>
    <row r="117" spans="1:14" s="3" customFormat="1" x14ac:dyDescent="0.25">
      <c r="A117" s="1"/>
      <c r="B117" s="1"/>
      <c r="C117" s="1"/>
      <c r="D117" s="1"/>
      <c r="E117" s="87"/>
      <c r="F117" s="87"/>
      <c r="G117" s="7"/>
      <c r="H117" s="68"/>
      <c r="N117" s="1"/>
    </row>
    <row r="118" spans="1:14" s="3" customFormat="1" x14ac:dyDescent="0.25">
      <c r="A118" s="1"/>
      <c r="B118" s="1"/>
      <c r="C118" s="1"/>
      <c r="D118" s="1"/>
      <c r="E118" s="87"/>
      <c r="F118" s="87"/>
      <c r="G118" s="7"/>
      <c r="H118" s="68"/>
      <c r="N118" s="1"/>
    </row>
    <row r="119" spans="1:14" s="3" customFormat="1" x14ac:dyDescent="0.25">
      <c r="A119" s="1"/>
      <c r="B119" s="1"/>
      <c r="C119" s="1"/>
      <c r="D119" s="1"/>
      <c r="E119" s="87"/>
      <c r="F119" s="87"/>
      <c r="G119" s="7"/>
      <c r="H119" s="68"/>
      <c r="N119" s="1"/>
    </row>
    <row r="120" spans="1:14" s="3" customFormat="1" x14ac:dyDescent="0.25">
      <c r="A120" s="1"/>
      <c r="B120" s="1"/>
      <c r="C120" s="1"/>
      <c r="D120" s="1"/>
      <c r="E120" s="87"/>
      <c r="F120" s="87"/>
      <c r="G120" s="7"/>
      <c r="H120" s="68"/>
      <c r="N120" s="1"/>
    </row>
    <row r="121" spans="1:14" s="3" customFormat="1" x14ac:dyDescent="0.25">
      <c r="A121" s="1"/>
      <c r="B121" s="1"/>
      <c r="C121" s="1"/>
      <c r="D121" s="1"/>
      <c r="E121" s="87"/>
      <c r="F121" s="87"/>
      <c r="G121" s="7"/>
      <c r="H121" s="68"/>
      <c r="N121" s="1"/>
    </row>
    <row r="122" spans="1:14" s="3" customFormat="1" x14ac:dyDescent="0.25">
      <c r="A122" s="1"/>
      <c r="B122" s="1"/>
      <c r="C122" s="1"/>
      <c r="D122" s="1"/>
      <c r="E122" s="87"/>
      <c r="F122" s="87"/>
      <c r="G122" s="7"/>
      <c r="H122" s="68"/>
      <c r="N122" s="1"/>
    </row>
    <row r="123" spans="1:14" s="3" customFormat="1" x14ac:dyDescent="0.25">
      <c r="A123" s="1"/>
      <c r="B123" s="1"/>
      <c r="C123" s="1"/>
      <c r="D123" s="1"/>
      <c r="E123" s="87"/>
      <c r="F123" s="87"/>
      <c r="G123" s="7"/>
      <c r="H123" s="68"/>
      <c r="N123" s="1"/>
    </row>
    <row r="124" spans="1:14" s="3" customFormat="1" x14ac:dyDescent="0.25">
      <c r="A124" s="1"/>
      <c r="B124" s="1"/>
      <c r="C124" s="1"/>
      <c r="D124" s="1"/>
      <c r="E124" s="87"/>
      <c r="F124" s="87"/>
      <c r="G124" s="7"/>
      <c r="H124" s="68"/>
      <c r="N124" s="1"/>
    </row>
    <row r="125" spans="1:14" s="3" customFormat="1" x14ac:dyDescent="0.25">
      <c r="A125" s="1"/>
      <c r="B125" s="1"/>
      <c r="C125" s="1"/>
      <c r="D125" s="1"/>
      <c r="E125" s="87"/>
      <c r="F125" s="87"/>
      <c r="G125" s="7"/>
      <c r="H125" s="68"/>
      <c r="N125" s="1"/>
    </row>
    <row r="126" spans="1:14" s="3" customFormat="1" x14ac:dyDescent="0.25">
      <c r="A126" s="1"/>
      <c r="B126" s="1"/>
      <c r="C126" s="1"/>
      <c r="D126" s="1"/>
      <c r="E126" s="87"/>
      <c r="F126" s="87"/>
      <c r="G126" s="7"/>
      <c r="H126" s="68"/>
      <c r="N126" s="1"/>
    </row>
    <row r="127" spans="1:14" s="3" customFormat="1" x14ac:dyDescent="0.25">
      <c r="A127" s="1"/>
      <c r="B127" s="1"/>
      <c r="C127" s="1"/>
      <c r="D127" s="1"/>
      <c r="E127" s="87"/>
      <c r="F127" s="87"/>
      <c r="G127" s="7"/>
      <c r="H127" s="68"/>
      <c r="N127" s="1"/>
    </row>
    <row r="128" spans="1:14" s="3" customFormat="1" x14ac:dyDescent="0.25">
      <c r="A128" s="1"/>
      <c r="B128" s="1"/>
      <c r="C128" s="1"/>
      <c r="D128" s="1"/>
      <c r="E128" s="87"/>
      <c r="F128" s="87"/>
      <c r="G128" s="7"/>
      <c r="H128" s="68"/>
      <c r="N128" s="1"/>
    </row>
    <row r="129" spans="1:14" s="3" customFormat="1" x14ac:dyDescent="0.25">
      <c r="A129" s="1"/>
      <c r="B129" s="1"/>
      <c r="C129" s="1"/>
      <c r="D129" s="1"/>
      <c r="E129" s="87"/>
      <c r="F129" s="87"/>
      <c r="G129" s="7"/>
      <c r="H129" s="68"/>
      <c r="N129" s="1"/>
    </row>
    <row r="130" spans="1:14" s="3" customFormat="1" x14ac:dyDescent="0.25">
      <c r="A130" s="1"/>
      <c r="B130" s="1"/>
      <c r="C130" s="1"/>
      <c r="D130" s="1"/>
      <c r="E130" s="87"/>
      <c r="F130" s="87"/>
      <c r="G130" s="7"/>
      <c r="H130" s="68"/>
      <c r="N130" s="1"/>
    </row>
    <row r="131" spans="1:14" s="3" customFormat="1" x14ac:dyDescent="0.25">
      <c r="A131" s="1"/>
      <c r="B131" s="1"/>
      <c r="C131" s="1"/>
      <c r="D131" s="1"/>
      <c r="E131" s="87"/>
      <c r="F131" s="87"/>
      <c r="G131" s="7"/>
      <c r="H131" s="68"/>
      <c r="N131" s="1"/>
    </row>
    <row r="132" spans="1:14" s="3" customFormat="1" x14ac:dyDescent="0.25">
      <c r="A132" s="1"/>
      <c r="B132" s="1"/>
      <c r="C132" s="1"/>
      <c r="D132" s="1"/>
      <c r="E132" s="87"/>
      <c r="F132" s="87"/>
      <c r="G132" s="7"/>
      <c r="H132" s="68"/>
      <c r="N132" s="1"/>
    </row>
    <row r="133" spans="1:14" s="3" customFormat="1" x14ac:dyDescent="0.25">
      <c r="A133" s="1"/>
      <c r="B133" s="1"/>
      <c r="C133" s="1"/>
      <c r="D133" s="1"/>
      <c r="E133" s="87"/>
      <c r="F133" s="87"/>
      <c r="G133" s="7"/>
      <c r="H133" s="68"/>
      <c r="N133" s="1"/>
    </row>
    <row r="134" spans="1:14" s="3" customFormat="1" x14ac:dyDescent="0.25">
      <c r="A134" s="1"/>
      <c r="B134" s="1"/>
      <c r="C134" s="1"/>
      <c r="D134" s="1"/>
      <c r="E134" s="87"/>
      <c r="F134" s="87"/>
      <c r="G134" s="7"/>
      <c r="H134" s="68"/>
      <c r="N134" s="1"/>
    </row>
    <row r="135" spans="1:14" s="3" customFormat="1" x14ac:dyDescent="0.25">
      <c r="A135" s="1"/>
      <c r="B135" s="1"/>
      <c r="C135" s="1"/>
      <c r="D135" s="1"/>
      <c r="E135" s="87"/>
      <c r="F135" s="87"/>
      <c r="G135" s="7"/>
      <c r="H135" s="68"/>
      <c r="N135" s="1"/>
    </row>
    <row r="136" spans="1:14" s="3" customFormat="1" x14ac:dyDescent="0.25">
      <c r="A136" s="1"/>
      <c r="B136" s="1"/>
      <c r="C136" s="1"/>
      <c r="D136" s="1"/>
      <c r="E136" s="87"/>
      <c r="F136" s="87"/>
      <c r="G136" s="7"/>
      <c r="H136" s="68"/>
      <c r="N136" s="1"/>
    </row>
    <row r="137" spans="1:14" s="3" customFormat="1" x14ac:dyDescent="0.25">
      <c r="A137" s="1"/>
      <c r="B137" s="1"/>
      <c r="C137" s="1"/>
      <c r="D137" s="1"/>
      <c r="E137" s="87"/>
      <c r="F137" s="87"/>
      <c r="G137" s="7"/>
      <c r="H137" s="68"/>
      <c r="N137" s="1"/>
    </row>
    <row r="138" spans="1:14" s="3" customFormat="1" x14ac:dyDescent="0.25">
      <c r="A138" s="1"/>
      <c r="B138" s="1"/>
      <c r="C138" s="1"/>
      <c r="D138" s="1"/>
      <c r="E138" s="87"/>
      <c r="F138" s="87"/>
      <c r="G138" s="7"/>
      <c r="H138" s="68"/>
      <c r="N138" s="1"/>
    </row>
    <row r="139" spans="1:14" s="3" customFormat="1" x14ac:dyDescent="0.25">
      <c r="A139" s="1"/>
      <c r="B139" s="1"/>
      <c r="C139" s="1"/>
      <c r="D139" s="1"/>
      <c r="E139" s="87"/>
      <c r="F139" s="87"/>
      <c r="G139" s="7"/>
      <c r="H139" s="68"/>
      <c r="N139" s="1"/>
    </row>
    <row r="140" spans="1:14" s="3" customFormat="1" x14ac:dyDescent="0.25">
      <c r="A140" s="1"/>
      <c r="B140" s="1"/>
      <c r="C140" s="1"/>
      <c r="D140" s="1"/>
      <c r="E140" s="87"/>
      <c r="F140" s="87"/>
      <c r="G140" s="7"/>
      <c r="H140" s="68"/>
      <c r="N140" s="1"/>
    </row>
    <row r="141" spans="1:14" s="3" customFormat="1" x14ac:dyDescent="0.25">
      <c r="A141" s="1"/>
      <c r="B141" s="1"/>
      <c r="C141" s="1"/>
      <c r="D141" s="1"/>
      <c r="E141" s="87"/>
      <c r="F141" s="87"/>
      <c r="G141" s="7"/>
      <c r="H141" s="68"/>
      <c r="N141" s="1"/>
    </row>
    <row r="142" spans="1:14" s="3" customFormat="1" x14ac:dyDescent="0.25">
      <c r="A142" s="1"/>
      <c r="B142" s="1"/>
      <c r="C142" s="1"/>
      <c r="D142" s="1"/>
      <c r="E142" s="87"/>
      <c r="F142" s="87"/>
      <c r="G142" s="7"/>
      <c r="H142" s="68"/>
      <c r="N142" s="1"/>
    </row>
    <row r="143" spans="1:14" s="3" customFormat="1" x14ac:dyDescent="0.25">
      <c r="A143" s="1"/>
      <c r="B143" s="1"/>
      <c r="C143" s="1"/>
      <c r="D143" s="1"/>
      <c r="E143" s="87"/>
      <c r="F143" s="87"/>
      <c r="G143" s="7"/>
      <c r="H143" s="68"/>
      <c r="N143" s="1"/>
    </row>
    <row r="144" spans="1:14" s="3" customFormat="1" x14ac:dyDescent="0.25">
      <c r="A144" s="1"/>
      <c r="B144" s="1"/>
      <c r="C144" s="1"/>
      <c r="D144" s="1"/>
      <c r="E144" s="87"/>
      <c r="F144" s="87"/>
      <c r="G144" s="7"/>
      <c r="H144" s="68"/>
      <c r="N144" s="1"/>
    </row>
    <row r="145" spans="1:14" s="3" customFormat="1" x14ac:dyDescent="0.25">
      <c r="A145" s="1"/>
      <c r="B145" s="1"/>
      <c r="C145" s="1"/>
      <c r="D145" s="1"/>
      <c r="E145" s="87"/>
      <c r="F145" s="87"/>
      <c r="G145" s="7"/>
      <c r="H145" s="68"/>
      <c r="N145" s="1"/>
    </row>
    <row r="146" spans="1:14" s="3" customFormat="1" x14ac:dyDescent="0.25">
      <c r="A146" s="1"/>
      <c r="B146" s="1"/>
      <c r="C146" s="1"/>
      <c r="D146" s="1"/>
      <c r="E146" s="87"/>
      <c r="F146" s="87"/>
      <c r="G146" s="7"/>
      <c r="H146" s="68"/>
      <c r="N146" s="1"/>
    </row>
    <row r="147" spans="1:14" s="3" customFormat="1" x14ac:dyDescent="0.25">
      <c r="A147" s="1"/>
      <c r="B147" s="1"/>
      <c r="C147" s="1"/>
      <c r="D147" s="1"/>
      <c r="E147" s="87"/>
      <c r="F147" s="87"/>
      <c r="G147" s="7"/>
      <c r="H147" s="68"/>
      <c r="N147" s="1"/>
    </row>
    <row r="148" spans="1:14" s="3" customFormat="1" x14ac:dyDescent="0.25">
      <c r="A148" s="1"/>
      <c r="B148" s="1"/>
      <c r="C148" s="1"/>
      <c r="D148" s="1"/>
      <c r="E148" s="87"/>
      <c r="F148" s="87"/>
      <c r="G148" s="7"/>
      <c r="H148" s="68"/>
      <c r="N148" s="1"/>
    </row>
    <row r="149" spans="1:14" s="3" customFormat="1" x14ac:dyDescent="0.25">
      <c r="A149" s="1"/>
      <c r="B149" s="1"/>
      <c r="C149" s="1"/>
      <c r="D149" s="1"/>
      <c r="E149" s="87"/>
      <c r="F149" s="87"/>
      <c r="G149" s="7"/>
      <c r="H149" s="68"/>
      <c r="N149" s="1"/>
    </row>
    <row r="150" spans="1:14" s="3" customFormat="1" x14ac:dyDescent="0.25">
      <c r="A150" s="1"/>
      <c r="B150" s="1"/>
      <c r="C150" s="1"/>
      <c r="D150" s="1"/>
      <c r="E150" s="87"/>
      <c r="F150" s="87"/>
      <c r="G150" s="7"/>
      <c r="H150" s="68"/>
      <c r="N150" s="1"/>
    </row>
    <row r="151" spans="1:14" s="3" customFormat="1" x14ac:dyDescent="0.25">
      <c r="A151" s="1"/>
      <c r="B151" s="1"/>
      <c r="C151" s="1"/>
      <c r="D151" s="1"/>
      <c r="E151" s="87"/>
      <c r="F151" s="87"/>
      <c r="G151" s="7"/>
      <c r="H151" s="68"/>
      <c r="N151" s="1"/>
    </row>
    <row r="152" spans="1:14" s="3" customFormat="1" x14ac:dyDescent="0.25">
      <c r="A152" s="1"/>
      <c r="B152" s="1"/>
      <c r="C152" s="1"/>
      <c r="D152" s="1"/>
      <c r="E152" s="87"/>
      <c r="F152" s="87"/>
      <c r="G152" s="7"/>
      <c r="H152" s="68"/>
      <c r="N152" s="1"/>
    </row>
    <row r="153" spans="1:14" s="3" customFormat="1" x14ac:dyDescent="0.25">
      <c r="A153" s="1"/>
      <c r="B153" s="1"/>
      <c r="C153" s="1"/>
      <c r="D153" s="1"/>
      <c r="E153" s="87"/>
      <c r="F153" s="87"/>
      <c r="G153" s="7"/>
      <c r="H153" s="68"/>
      <c r="N153" s="1"/>
    </row>
    <row r="154" spans="1:14" s="3" customFormat="1" x14ac:dyDescent="0.25">
      <c r="A154" s="1"/>
      <c r="B154" s="1"/>
      <c r="C154" s="1"/>
      <c r="D154" s="1"/>
      <c r="E154" s="87"/>
      <c r="F154" s="87"/>
      <c r="G154" s="7"/>
      <c r="H154" s="68"/>
      <c r="N154" s="1"/>
    </row>
    <row r="155" spans="1:14" s="3" customFormat="1" x14ac:dyDescent="0.25">
      <c r="A155" s="1"/>
      <c r="B155" s="1"/>
      <c r="C155" s="1"/>
      <c r="D155" s="1"/>
      <c r="E155" s="87"/>
      <c r="F155" s="87"/>
      <c r="G155" s="7"/>
      <c r="H155" s="68"/>
      <c r="N155" s="1"/>
    </row>
    <row r="156" spans="1:14" s="3" customFormat="1" x14ac:dyDescent="0.25">
      <c r="A156" s="1"/>
      <c r="B156" s="1"/>
      <c r="C156" s="1"/>
      <c r="D156" s="1"/>
      <c r="E156" s="87"/>
      <c r="F156" s="87"/>
      <c r="G156" s="7"/>
      <c r="H156" s="68"/>
      <c r="N156" s="1"/>
    </row>
    <row r="157" spans="1:14" s="3" customFormat="1" x14ac:dyDescent="0.25">
      <c r="A157" s="1"/>
      <c r="B157" s="1"/>
      <c r="C157" s="1"/>
      <c r="D157" s="1"/>
      <c r="E157" s="87"/>
      <c r="F157" s="87"/>
      <c r="G157" s="7"/>
      <c r="H157" s="68"/>
      <c r="N157" s="1"/>
    </row>
    <row r="158" spans="1:14" s="3" customFormat="1" x14ac:dyDescent="0.25">
      <c r="A158" s="1"/>
      <c r="B158" s="1"/>
      <c r="C158" s="1"/>
      <c r="D158" s="1"/>
      <c r="E158" s="87"/>
      <c r="F158" s="87"/>
      <c r="G158" s="7"/>
      <c r="H158" s="68"/>
      <c r="N158" s="1"/>
    </row>
    <row r="159" spans="1:14" s="3" customFormat="1" x14ac:dyDescent="0.25">
      <c r="A159" s="1"/>
      <c r="B159" s="1"/>
      <c r="C159" s="1"/>
      <c r="D159" s="1"/>
      <c r="E159" s="87"/>
      <c r="F159" s="87"/>
      <c r="G159" s="7"/>
      <c r="H159" s="68"/>
      <c r="N159" s="1"/>
    </row>
    <row r="160" spans="1:14" s="3" customFormat="1" x14ac:dyDescent="0.25">
      <c r="A160" s="1"/>
      <c r="B160" s="1"/>
      <c r="C160" s="1"/>
      <c r="D160" s="1"/>
      <c r="E160" s="87"/>
      <c r="F160" s="87"/>
      <c r="G160" s="7"/>
      <c r="H160" s="68"/>
      <c r="N160" s="1"/>
    </row>
    <row r="161" spans="1:14" s="3" customFormat="1" x14ac:dyDescent="0.25">
      <c r="A161" s="1"/>
      <c r="B161" s="1"/>
      <c r="C161" s="1"/>
      <c r="D161" s="1"/>
      <c r="E161" s="87"/>
      <c r="F161" s="87"/>
      <c r="G161" s="7"/>
      <c r="H161" s="68"/>
      <c r="N161" s="1"/>
    </row>
    <row r="162" spans="1:14" s="3" customFormat="1" x14ac:dyDescent="0.25">
      <c r="A162" s="1"/>
      <c r="B162" s="1"/>
      <c r="C162" s="1"/>
      <c r="D162" s="1"/>
      <c r="E162" s="87"/>
      <c r="F162" s="87"/>
      <c r="G162" s="7"/>
      <c r="H162" s="68"/>
      <c r="N162" s="1"/>
    </row>
    <row r="163" spans="1:14" s="3" customFormat="1" x14ac:dyDescent="0.25">
      <c r="A163" s="1"/>
      <c r="B163" s="1"/>
      <c r="C163" s="1"/>
      <c r="D163" s="1"/>
      <c r="E163" s="87"/>
      <c r="F163" s="87"/>
      <c r="G163" s="7"/>
      <c r="H163" s="68"/>
      <c r="N163" s="1"/>
    </row>
    <row r="164" spans="1:14" s="3" customFormat="1" x14ac:dyDescent="0.25">
      <c r="A164" s="1"/>
      <c r="B164" s="1"/>
      <c r="C164" s="1"/>
      <c r="D164" s="1"/>
      <c r="E164" s="87"/>
      <c r="F164" s="87"/>
      <c r="G164" s="7"/>
      <c r="H164" s="68"/>
      <c r="N164" s="1"/>
    </row>
    <row r="165" spans="1:14" s="3" customFormat="1" x14ac:dyDescent="0.25">
      <c r="A165" s="1"/>
      <c r="B165" s="1"/>
      <c r="C165" s="1"/>
      <c r="D165" s="1"/>
      <c r="E165" s="87"/>
      <c r="F165" s="87"/>
      <c r="G165" s="7"/>
      <c r="H165" s="68"/>
      <c r="N165" s="1"/>
    </row>
    <row r="166" spans="1:14" s="3" customFormat="1" x14ac:dyDescent="0.25">
      <c r="A166" s="1"/>
      <c r="B166" s="1"/>
      <c r="C166" s="1"/>
      <c r="D166" s="1"/>
      <c r="E166" s="87"/>
      <c r="F166" s="87"/>
      <c r="G166" s="7"/>
      <c r="H166" s="68"/>
      <c r="N166" s="1"/>
    </row>
    <row r="167" spans="1:14" s="3" customFormat="1" x14ac:dyDescent="0.25">
      <c r="A167" s="1"/>
      <c r="B167" s="1"/>
      <c r="C167" s="1"/>
      <c r="D167" s="1"/>
      <c r="E167" s="87"/>
      <c r="F167" s="87"/>
      <c r="G167" s="7"/>
      <c r="H167" s="68"/>
      <c r="N167" s="1"/>
    </row>
    <row r="168" spans="1:14" s="3" customFormat="1" x14ac:dyDescent="0.25">
      <c r="A168" s="1"/>
      <c r="B168" s="1"/>
      <c r="C168" s="1"/>
      <c r="D168" s="1"/>
      <c r="E168" s="87"/>
      <c r="F168" s="87"/>
      <c r="G168" s="7"/>
      <c r="H168" s="68"/>
      <c r="N168" s="1"/>
    </row>
    <row r="169" spans="1:14" s="3" customFormat="1" x14ac:dyDescent="0.25">
      <c r="A169" s="1"/>
      <c r="B169" s="1"/>
      <c r="C169" s="1"/>
      <c r="D169" s="1"/>
      <c r="E169" s="87"/>
      <c r="F169" s="87"/>
      <c r="G169" s="7"/>
      <c r="H169" s="68"/>
      <c r="N169" s="1"/>
    </row>
    <row r="170" spans="1:14" s="3" customFormat="1" x14ac:dyDescent="0.25">
      <c r="A170" s="1"/>
      <c r="B170" s="1"/>
      <c r="C170" s="1"/>
      <c r="D170" s="1"/>
      <c r="E170" s="87"/>
      <c r="F170" s="87"/>
      <c r="G170" s="7"/>
      <c r="H170" s="68"/>
      <c r="N170" s="1"/>
    </row>
    <row r="171" spans="1:14" s="3" customFormat="1" x14ac:dyDescent="0.25">
      <c r="A171" s="1"/>
      <c r="B171" s="1"/>
      <c r="C171" s="1"/>
      <c r="D171" s="1"/>
      <c r="E171" s="87"/>
      <c r="F171" s="87"/>
      <c r="G171" s="7"/>
      <c r="H171" s="68"/>
      <c r="N171" s="1"/>
    </row>
    <row r="172" spans="1:14" s="3" customFormat="1" x14ac:dyDescent="0.25">
      <c r="A172" s="1"/>
      <c r="B172" s="1"/>
      <c r="C172" s="1"/>
      <c r="D172" s="1"/>
      <c r="E172" s="87"/>
      <c r="F172" s="87"/>
      <c r="G172" s="7"/>
      <c r="H172" s="68"/>
      <c r="N172" s="1"/>
    </row>
    <row r="173" spans="1:14" s="3" customFormat="1" x14ac:dyDescent="0.25">
      <c r="A173" s="1"/>
      <c r="B173" s="1"/>
      <c r="C173" s="1"/>
      <c r="D173" s="1"/>
      <c r="E173" s="87"/>
      <c r="F173" s="87"/>
      <c r="G173" s="7"/>
      <c r="H173" s="7"/>
      <c r="N173" s="1"/>
    </row>
    <row r="174" spans="1:14" s="3" customFormat="1" x14ac:dyDescent="0.25">
      <c r="A174" s="1"/>
      <c r="B174" s="1"/>
      <c r="C174" s="1"/>
      <c r="D174" s="1"/>
      <c r="E174" s="87"/>
      <c r="F174" s="87"/>
      <c r="G174" s="7"/>
      <c r="H174" s="7"/>
      <c r="N174" s="1"/>
    </row>
    <row r="175" spans="1:14" s="3" customFormat="1" x14ac:dyDescent="0.25">
      <c r="A175" s="1"/>
      <c r="B175" s="1"/>
      <c r="C175" s="1"/>
      <c r="D175" s="1"/>
      <c r="E175" s="87"/>
      <c r="F175" s="87"/>
      <c r="G175" s="7"/>
      <c r="H175" s="7"/>
      <c r="N175" s="1"/>
    </row>
    <row r="176" spans="1:14" s="3" customFormat="1" x14ac:dyDescent="0.25">
      <c r="A176" s="1"/>
      <c r="B176" s="1"/>
      <c r="C176" s="1"/>
      <c r="D176" s="1"/>
      <c r="E176" s="87"/>
      <c r="F176" s="87"/>
      <c r="G176" s="7"/>
      <c r="H176" s="7"/>
      <c r="N176" s="1"/>
    </row>
    <row r="177" spans="1:14" s="3" customFormat="1" x14ac:dyDescent="0.25">
      <c r="A177" s="1"/>
      <c r="B177" s="1"/>
      <c r="C177" s="1"/>
      <c r="D177" s="1"/>
      <c r="E177" s="87"/>
      <c r="F177" s="87"/>
      <c r="G177" s="7"/>
      <c r="H177" s="7"/>
      <c r="N177" s="1"/>
    </row>
    <row r="178" spans="1:14" s="3" customFormat="1" x14ac:dyDescent="0.25">
      <c r="A178" s="1"/>
      <c r="B178" s="1"/>
      <c r="C178" s="1"/>
      <c r="D178" s="1"/>
      <c r="E178" s="87"/>
      <c r="F178" s="87"/>
      <c r="G178" s="7"/>
      <c r="H178" s="7"/>
      <c r="N178" s="1"/>
    </row>
    <row r="179" spans="1:14" s="3" customFormat="1" x14ac:dyDescent="0.25">
      <c r="A179" s="1"/>
      <c r="B179" s="1"/>
      <c r="C179" s="1"/>
      <c r="D179" s="1"/>
      <c r="E179" s="87"/>
      <c r="F179" s="87"/>
      <c r="G179" s="7"/>
      <c r="H179" s="7"/>
      <c r="N179" s="1"/>
    </row>
    <row r="180" spans="1:14" s="3" customFormat="1" x14ac:dyDescent="0.25">
      <c r="A180" s="1"/>
      <c r="B180" s="1"/>
      <c r="C180" s="1"/>
      <c r="D180" s="1"/>
      <c r="E180" s="87"/>
      <c r="F180" s="87"/>
      <c r="G180" s="7"/>
      <c r="H180" s="7"/>
      <c r="N180" s="1"/>
    </row>
    <row r="181" spans="1:14" s="3" customFormat="1" x14ac:dyDescent="0.25">
      <c r="A181" s="1"/>
      <c r="B181" s="1"/>
      <c r="C181" s="1"/>
      <c r="D181" s="1"/>
      <c r="E181" s="87"/>
      <c r="F181" s="87"/>
      <c r="G181" s="7"/>
      <c r="H181" s="7"/>
      <c r="N181" s="1"/>
    </row>
    <row r="182" spans="1:14" s="3" customFormat="1" x14ac:dyDescent="0.25">
      <c r="A182" s="1"/>
      <c r="B182" s="1"/>
      <c r="C182" s="1"/>
      <c r="D182" s="1"/>
      <c r="E182" s="87"/>
      <c r="F182" s="87"/>
      <c r="G182" s="7"/>
      <c r="H182" s="7"/>
      <c r="N182" s="1"/>
    </row>
    <row r="183" spans="1:14" s="3" customFormat="1" x14ac:dyDescent="0.25">
      <c r="A183" s="1"/>
      <c r="B183" s="1"/>
      <c r="C183" s="1"/>
      <c r="D183" s="1"/>
      <c r="E183" s="87"/>
      <c r="F183" s="87"/>
      <c r="G183" s="7"/>
      <c r="H183" s="7"/>
      <c r="N183" s="1"/>
    </row>
    <row r="184" spans="1:14" s="3" customFormat="1" x14ac:dyDescent="0.25">
      <c r="A184" s="1"/>
      <c r="B184" s="1"/>
      <c r="C184" s="1"/>
      <c r="D184" s="1"/>
      <c r="E184" s="87"/>
      <c r="F184" s="87"/>
      <c r="G184" s="7"/>
      <c r="H184" s="7"/>
      <c r="N184" s="1"/>
    </row>
    <row r="185" spans="1:14" s="3" customFormat="1" x14ac:dyDescent="0.25">
      <c r="A185" s="1"/>
      <c r="B185" s="1"/>
      <c r="C185" s="1"/>
      <c r="D185" s="1"/>
      <c r="E185" s="87"/>
      <c r="F185" s="87"/>
      <c r="G185" s="7"/>
      <c r="H185" s="7"/>
      <c r="N185" s="1"/>
    </row>
    <row r="186" spans="1:14" s="3" customFormat="1" x14ac:dyDescent="0.25">
      <c r="A186" s="1"/>
      <c r="B186" s="1"/>
      <c r="C186" s="1"/>
      <c r="D186" s="1"/>
      <c r="E186" s="87"/>
      <c r="F186" s="87"/>
      <c r="G186" s="7"/>
      <c r="H186" s="7"/>
      <c r="N186" s="1"/>
    </row>
    <row r="187" spans="1:14" s="3" customFormat="1" x14ac:dyDescent="0.25">
      <c r="A187" s="1"/>
      <c r="B187" s="1"/>
      <c r="C187" s="1"/>
      <c r="D187" s="1"/>
      <c r="E187" s="87"/>
      <c r="F187" s="87"/>
      <c r="G187" s="7"/>
      <c r="H187" s="7"/>
      <c r="N187" s="1"/>
    </row>
    <row r="188" spans="1:14" s="3" customFormat="1" x14ac:dyDescent="0.25">
      <c r="A188" s="1"/>
      <c r="B188" s="1"/>
      <c r="C188" s="1"/>
      <c r="D188" s="1"/>
      <c r="E188" s="87"/>
      <c r="F188" s="87"/>
      <c r="G188" s="7"/>
      <c r="H188" s="7"/>
      <c r="N188" s="1"/>
    </row>
    <row r="189" spans="1:14" s="3" customFormat="1" x14ac:dyDescent="0.25">
      <c r="A189" s="1"/>
      <c r="B189" s="1"/>
      <c r="C189" s="1"/>
      <c r="D189" s="1"/>
      <c r="E189" s="87"/>
      <c r="F189" s="87"/>
      <c r="G189" s="7"/>
      <c r="H189" s="7"/>
      <c r="N189" s="1"/>
    </row>
    <row r="190" spans="1:14" s="3" customFormat="1" x14ac:dyDescent="0.25">
      <c r="A190" s="1"/>
      <c r="B190" s="1"/>
      <c r="C190" s="1"/>
      <c r="D190" s="1"/>
      <c r="E190" s="87"/>
      <c r="F190" s="87"/>
      <c r="G190" s="7"/>
      <c r="H190" s="7"/>
      <c r="N190" s="1"/>
    </row>
    <row r="191" spans="1:14" s="3" customFormat="1" x14ac:dyDescent="0.25">
      <c r="A191" s="1"/>
      <c r="B191" s="1"/>
      <c r="C191" s="1"/>
      <c r="D191" s="1"/>
      <c r="E191" s="87"/>
      <c r="F191" s="87"/>
      <c r="G191" s="7"/>
      <c r="H191" s="7"/>
      <c r="N191" s="1"/>
    </row>
    <row r="192" spans="1:14" s="3" customFormat="1" x14ac:dyDescent="0.25">
      <c r="A192" s="1"/>
      <c r="B192" s="1"/>
      <c r="C192" s="1"/>
      <c r="D192" s="1"/>
      <c r="E192" s="87"/>
      <c r="F192" s="87"/>
      <c r="G192" s="7"/>
      <c r="H192" s="7"/>
      <c r="N192" s="1"/>
    </row>
    <row r="193" spans="1:14" s="3" customFormat="1" x14ac:dyDescent="0.25">
      <c r="A193" s="1"/>
      <c r="B193" s="1"/>
      <c r="C193" s="1"/>
      <c r="D193" s="1"/>
      <c r="E193" s="87"/>
      <c r="F193" s="87"/>
      <c r="G193" s="7"/>
      <c r="H193" s="7"/>
      <c r="N193" s="1"/>
    </row>
    <row r="194" spans="1:14" s="3" customFormat="1" x14ac:dyDescent="0.25">
      <c r="A194" s="1"/>
      <c r="B194" s="1"/>
      <c r="C194" s="1"/>
      <c r="D194" s="1"/>
      <c r="E194" s="87"/>
      <c r="F194" s="87"/>
      <c r="G194" s="7"/>
      <c r="H194" s="7"/>
      <c r="N194" s="1"/>
    </row>
    <row r="195" spans="1:14" s="3" customFormat="1" x14ac:dyDescent="0.25">
      <c r="A195" s="1"/>
      <c r="B195" s="1"/>
      <c r="C195" s="1"/>
      <c r="D195" s="1"/>
      <c r="E195" s="87"/>
      <c r="F195" s="87"/>
      <c r="G195" s="7"/>
      <c r="H195" s="7"/>
      <c r="N195" s="1"/>
    </row>
    <row r="196" spans="1:14" s="3" customFormat="1" x14ac:dyDescent="0.25">
      <c r="A196" s="1"/>
      <c r="B196" s="1"/>
      <c r="C196" s="1"/>
      <c r="D196" s="1"/>
      <c r="E196" s="87"/>
      <c r="F196" s="87"/>
      <c r="G196" s="7"/>
      <c r="H196" s="7"/>
      <c r="N196" s="1"/>
    </row>
    <row r="197" spans="1:14" s="3" customFormat="1" x14ac:dyDescent="0.25">
      <c r="A197" s="1"/>
      <c r="B197" s="1"/>
      <c r="C197" s="1"/>
      <c r="D197" s="1"/>
      <c r="E197" s="87"/>
      <c r="F197" s="87"/>
      <c r="G197" s="7"/>
      <c r="H197" s="7"/>
      <c r="N197" s="1"/>
    </row>
    <row r="198" spans="1:14" s="3" customFormat="1" x14ac:dyDescent="0.25">
      <c r="A198" s="1"/>
      <c r="B198" s="1"/>
      <c r="C198" s="1"/>
      <c r="D198" s="1"/>
      <c r="E198" s="87"/>
      <c r="F198" s="87"/>
      <c r="G198" s="7"/>
      <c r="H198" s="7"/>
      <c r="N198" s="1"/>
    </row>
    <row r="199" spans="1:14" s="3" customFormat="1" x14ac:dyDescent="0.25">
      <c r="A199" s="1"/>
      <c r="B199" s="1"/>
      <c r="C199" s="1"/>
      <c r="D199" s="1"/>
      <c r="E199" s="87"/>
      <c r="F199" s="87"/>
      <c r="G199" s="7"/>
      <c r="H199" s="7"/>
      <c r="N199" s="1"/>
    </row>
    <row r="200" spans="1:14" s="3" customFormat="1" x14ac:dyDescent="0.25">
      <c r="A200" s="1"/>
      <c r="B200" s="1"/>
      <c r="C200" s="1"/>
      <c r="D200" s="1"/>
      <c r="E200" s="87"/>
      <c r="F200" s="87"/>
      <c r="G200" s="7"/>
      <c r="H200" s="7"/>
      <c r="N200" s="1"/>
    </row>
    <row r="201" spans="1:14" s="3" customFormat="1" x14ac:dyDescent="0.25">
      <c r="A201" s="1"/>
      <c r="B201" s="1"/>
      <c r="C201" s="1"/>
      <c r="D201" s="1"/>
      <c r="E201" s="87"/>
      <c r="F201" s="87"/>
      <c r="G201" s="7"/>
      <c r="H201" s="7"/>
      <c r="N201" s="1"/>
    </row>
    <row r="202" spans="1:14" s="3" customFormat="1" x14ac:dyDescent="0.25">
      <c r="A202" s="1"/>
      <c r="B202" s="1"/>
      <c r="C202" s="1"/>
      <c r="D202" s="1"/>
      <c r="E202" s="87"/>
      <c r="F202" s="87"/>
      <c r="G202" s="7"/>
      <c r="H202" s="7"/>
      <c r="N202" s="1"/>
    </row>
    <row r="203" spans="1:14" s="3" customFormat="1" x14ac:dyDescent="0.25">
      <c r="A203" s="1"/>
      <c r="B203" s="1"/>
      <c r="C203" s="1"/>
      <c r="D203" s="1"/>
      <c r="E203" s="87"/>
      <c r="F203" s="87"/>
      <c r="G203" s="7"/>
      <c r="H203" s="7"/>
      <c r="N203" s="1"/>
    </row>
    <row r="204" spans="1:14" s="3" customFormat="1" x14ac:dyDescent="0.25">
      <c r="A204" s="1"/>
      <c r="B204" s="1"/>
      <c r="C204" s="1"/>
      <c r="D204" s="1"/>
      <c r="E204" s="87"/>
      <c r="F204" s="87"/>
      <c r="G204" s="7"/>
      <c r="H204" s="7"/>
      <c r="N204" s="1"/>
    </row>
    <row r="205" spans="1:14" s="3" customFormat="1" x14ac:dyDescent="0.25">
      <c r="A205" s="1"/>
      <c r="B205" s="1"/>
      <c r="C205" s="1"/>
      <c r="D205" s="1"/>
      <c r="E205" s="87"/>
      <c r="F205" s="87"/>
      <c r="G205" s="7"/>
      <c r="H205" s="7"/>
      <c r="N205" s="1"/>
    </row>
    <row r="206" spans="1:14" s="3" customFormat="1" x14ac:dyDescent="0.25">
      <c r="A206" s="1"/>
      <c r="B206" s="1"/>
      <c r="C206" s="1"/>
      <c r="D206" s="1"/>
      <c r="E206" s="87"/>
      <c r="F206" s="87"/>
      <c r="G206" s="7"/>
      <c r="H206" s="7"/>
      <c r="N206" s="1"/>
    </row>
    <row r="207" spans="1:14" s="3" customFormat="1" x14ac:dyDescent="0.25">
      <c r="A207" s="1"/>
      <c r="B207" s="1"/>
      <c r="C207" s="1"/>
      <c r="D207" s="1"/>
      <c r="E207" s="87"/>
      <c r="F207" s="87"/>
      <c r="G207" s="7"/>
      <c r="H207" s="7"/>
      <c r="N207" s="1"/>
    </row>
    <row r="208" spans="1:14" s="3" customFormat="1" x14ac:dyDescent="0.25">
      <c r="A208" s="1"/>
      <c r="B208" s="1"/>
      <c r="C208" s="1"/>
      <c r="D208" s="1"/>
      <c r="E208" s="87"/>
      <c r="F208" s="87"/>
      <c r="G208" s="7"/>
      <c r="H208" s="7"/>
      <c r="N208" s="1"/>
    </row>
    <row r="209" spans="1:14" s="3" customFormat="1" x14ac:dyDescent="0.25">
      <c r="A209" s="1"/>
      <c r="B209" s="1"/>
      <c r="C209" s="1"/>
      <c r="D209" s="1"/>
      <c r="E209" s="87"/>
      <c r="F209" s="87"/>
      <c r="G209" s="7"/>
      <c r="H209" s="7"/>
      <c r="N209" s="1"/>
    </row>
    <row r="210" spans="1:14" s="3" customFormat="1" x14ac:dyDescent="0.25">
      <c r="A210" s="1"/>
      <c r="B210" s="1"/>
      <c r="C210" s="1"/>
      <c r="D210" s="1"/>
      <c r="E210" s="87"/>
      <c r="F210" s="87"/>
      <c r="G210" s="7"/>
      <c r="H210" s="7"/>
      <c r="N210" s="1"/>
    </row>
    <row r="211" spans="1:14" s="3" customFormat="1" x14ac:dyDescent="0.25">
      <c r="A211" s="1"/>
      <c r="B211" s="1"/>
      <c r="C211" s="1"/>
      <c r="D211" s="1"/>
      <c r="E211" s="87"/>
      <c r="F211" s="87"/>
      <c r="G211" s="7"/>
      <c r="H211" s="7"/>
      <c r="N211" s="1"/>
    </row>
    <row r="212" spans="1:14" s="3" customFormat="1" x14ac:dyDescent="0.25">
      <c r="A212" s="1"/>
      <c r="B212" s="1"/>
      <c r="C212" s="1"/>
      <c r="D212" s="1"/>
      <c r="E212" s="87"/>
      <c r="F212" s="87"/>
      <c r="G212" s="7"/>
      <c r="H212" s="7"/>
      <c r="N212" s="1"/>
    </row>
    <row r="213" spans="1:14" s="3" customFormat="1" x14ac:dyDescent="0.25">
      <c r="A213" s="1"/>
      <c r="B213" s="1"/>
      <c r="C213" s="1"/>
      <c r="D213" s="1"/>
      <c r="E213" s="87"/>
      <c r="F213" s="87"/>
      <c r="G213" s="7"/>
      <c r="H213" s="7"/>
      <c r="N213" s="1"/>
    </row>
    <row r="214" spans="1:14" s="3" customFormat="1" x14ac:dyDescent="0.25">
      <c r="A214" s="1"/>
      <c r="B214" s="1"/>
      <c r="C214" s="1"/>
      <c r="D214" s="1"/>
      <c r="E214" s="87"/>
      <c r="F214" s="87"/>
      <c r="G214" s="7"/>
      <c r="H214" s="7"/>
      <c r="N214" s="1"/>
    </row>
    <row r="215" spans="1:14" s="3" customFormat="1" x14ac:dyDescent="0.25">
      <c r="A215" s="1"/>
      <c r="B215" s="1"/>
      <c r="C215" s="1"/>
      <c r="D215" s="1"/>
      <c r="E215" s="87"/>
      <c r="F215" s="87"/>
      <c r="G215" s="7"/>
      <c r="H215" s="7"/>
      <c r="N215" s="1"/>
    </row>
    <row r="216" spans="1:14" s="3" customFormat="1" x14ac:dyDescent="0.25">
      <c r="A216" s="1"/>
      <c r="B216" s="1"/>
      <c r="C216" s="1"/>
      <c r="D216" s="1"/>
      <c r="E216" s="87"/>
      <c r="F216" s="87"/>
      <c r="G216" s="7"/>
      <c r="H216" s="7"/>
      <c r="N216" s="1"/>
    </row>
    <row r="217" spans="1:14" s="3" customFormat="1" x14ac:dyDescent="0.25">
      <c r="A217" s="1"/>
      <c r="B217" s="1"/>
      <c r="C217" s="1"/>
      <c r="D217" s="1"/>
      <c r="E217" s="87"/>
      <c r="F217" s="87"/>
      <c r="G217" s="7"/>
      <c r="H217" s="7"/>
      <c r="N217" s="1"/>
    </row>
    <row r="218" spans="1:14" s="3" customFormat="1" x14ac:dyDescent="0.25">
      <c r="A218" s="1"/>
      <c r="B218" s="1"/>
      <c r="C218" s="1"/>
      <c r="D218" s="1"/>
      <c r="E218" s="87"/>
      <c r="F218" s="87"/>
      <c r="G218" s="7"/>
      <c r="H218" s="7"/>
      <c r="N218" s="1"/>
    </row>
    <row r="219" spans="1:14" s="3" customFormat="1" x14ac:dyDescent="0.25">
      <c r="A219" s="1"/>
      <c r="B219" s="1"/>
      <c r="C219" s="1"/>
      <c r="D219" s="1"/>
      <c r="E219" s="87"/>
      <c r="F219" s="87"/>
      <c r="G219" s="7"/>
      <c r="H219" s="7"/>
      <c r="N219" s="1"/>
    </row>
    <row r="220" spans="1:14" s="3" customFormat="1" x14ac:dyDescent="0.25">
      <c r="A220" s="1"/>
      <c r="B220" s="1"/>
      <c r="C220" s="1"/>
      <c r="D220" s="1"/>
      <c r="E220" s="87"/>
      <c r="F220" s="87"/>
      <c r="G220" s="7"/>
      <c r="H220" s="7"/>
      <c r="N220" s="1"/>
    </row>
    <row r="221" spans="1:14" s="3" customFormat="1" x14ac:dyDescent="0.25">
      <c r="A221" s="1"/>
      <c r="B221" s="1"/>
      <c r="C221" s="1"/>
      <c r="D221" s="1"/>
      <c r="E221" s="87"/>
      <c r="F221" s="87"/>
      <c r="G221" s="7"/>
      <c r="H221" s="7"/>
      <c r="N221" s="1"/>
    </row>
    <row r="222" spans="1:14" s="3" customFormat="1" x14ac:dyDescent="0.25">
      <c r="A222" s="1"/>
      <c r="B222" s="1"/>
      <c r="C222" s="1"/>
      <c r="D222" s="1"/>
      <c r="E222" s="87"/>
      <c r="F222" s="87"/>
      <c r="G222" s="7"/>
      <c r="H222" s="7"/>
      <c r="N222" s="1"/>
    </row>
    <row r="223" spans="1:14" s="3" customFormat="1" x14ac:dyDescent="0.25">
      <c r="A223" s="1"/>
      <c r="B223" s="1"/>
      <c r="C223" s="1"/>
      <c r="D223" s="1"/>
      <c r="E223" s="87"/>
      <c r="F223" s="87"/>
      <c r="G223" s="7"/>
      <c r="H223" s="7"/>
      <c r="N223" s="1"/>
    </row>
    <row r="224" spans="1:14" s="3" customFormat="1" x14ac:dyDescent="0.25">
      <c r="A224" s="1"/>
      <c r="B224" s="1"/>
      <c r="C224" s="1"/>
      <c r="D224" s="1"/>
      <c r="E224" s="87"/>
      <c r="F224" s="87"/>
      <c r="G224" s="7"/>
      <c r="H224" s="7"/>
      <c r="N224" s="1"/>
    </row>
    <row r="225" spans="1:14" s="3" customFormat="1" x14ac:dyDescent="0.25">
      <c r="A225" s="1"/>
      <c r="B225" s="1"/>
      <c r="C225" s="1"/>
      <c r="D225" s="1"/>
      <c r="E225" s="87"/>
      <c r="F225" s="87"/>
      <c r="G225" s="7"/>
      <c r="H225" s="7"/>
      <c r="N225" s="1"/>
    </row>
    <row r="226" spans="1:14" s="3" customFormat="1" x14ac:dyDescent="0.25">
      <c r="A226" s="1"/>
      <c r="B226" s="1"/>
      <c r="C226" s="1"/>
      <c r="D226" s="1"/>
      <c r="E226" s="87"/>
      <c r="F226" s="87"/>
      <c r="G226" s="7"/>
      <c r="H226" s="7"/>
      <c r="N226" s="1"/>
    </row>
    <row r="227" spans="1:14" s="3" customFormat="1" x14ac:dyDescent="0.25">
      <c r="A227" s="1"/>
      <c r="B227" s="1"/>
      <c r="C227" s="1"/>
      <c r="D227" s="1"/>
      <c r="E227" s="87"/>
      <c r="F227" s="87"/>
      <c r="G227" s="7"/>
      <c r="H227" s="7"/>
      <c r="N227" s="1"/>
    </row>
    <row r="228" spans="1:14" s="3" customFormat="1" x14ac:dyDescent="0.25">
      <c r="A228" s="1"/>
      <c r="B228" s="1"/>
      <c r="C228" s="1"/>
      <c r="D228" s="1"/>
      <c r="E228" s="87"/>
      <c r="F228" s="87"/>
      <c r="G228" s="7"/>
      <c r="H228" s="7"/>
      <c r="N228" s="1"/>
    </row>
    <row r="229" spans="1:14" s="3" customFormat="1" x14ac:dyDescent="0.25">
      <c r="A229" s="1"/>
      <c r="B229" s="1"/>
      <c r="C229" s="1"/>
      <c r="D229" s="1"/>
      <c r="E229" s="87"/>
      <c r="F229" s="87"/>
      <c r="G229" s="7"/>
      <c r="H229" s="7"/>
      <c r="N229" s="1"/>
    </row>
    <row r="230" spans="1:14" s="3" customFormat="1" x14ac:dyDescent="0.25">
      <c r="A230" s="1"/>
      <c r="B230" s="1"/>
      <c r="C230" s="1"/>
      <c r="D230" s="1"/>
      <c r="E230" s="87"/>
      <c r="F230" s="87"/>
      <c r="G230" s="7"/>
      <c r="H230" s="7"/>
      <c r="N230" s="1"/>
    </row>
    <row r="231" spans="1:14" s="3" customFormat="1" x14ac:dyDescent="0.25">
      <c r="A231" s="1"/>
      <c r="B231" s="1"/>
      <c r="C231" s="1"/>
      <c r="D231" s="1"/>
      <c r="E231" s="87"/>
      <c r="F231" s="87"/>
      <c r="G231" s="7"/>
      <c r="H231" s="7"/>
      <c r="N231" s="1"/>
    </row>
    <row r="232" spans="1:14" s="3" customFormat="1" x14ac:dyDescent="0.25">
      <c r="A232" s="1"/>
      <c r="B232" s="1"/>
      <c r="C232" s="1"/>
      <c r="D232" s="1"/>
      <c r="E232" s="87"/>
      <c r="F232" s="87"/>
      <c r="G232" s="7"/>
      <c r="H232" s="7"/>
      <c r="N232" s="1"/>
    </row>
    <row r="233" spans="1:14" s="3" customFormat="1" x14ac:dyDescent="0.25">
      <c r="A233" s="1"/>
      <c r="B233" s="1"/>
      <c r="C233" s="1"/>
      <c r="D233" s="1"/>
      <c r="E233" s="87"/>
      <c r="F233" s="87"/>
      <c r="G233" s="7"/>
      <c r="H233" s="7"/>
      <c r="N233" s="1"/>
    </row>
    <row r="234" spans="1:14" s="3" customFormat="1" x14ac:dyDescent="0.25">
      <c r="A234" s="1"/>
      <c r="B234" s="1"/>
      <c r="C234" s="1"/>
      <c r="D234" s="1"/>
      <c r="E234" s="87"/>
      <c r="F234" s="87"/>
      <c r="G234" s="7"/>
      <c r="H234" s="7"/>
      <c r="N234" s="1"/>
    </row>
    <row r="235" spans="1:14" s="3" customFormat="1" x14ac:dyDescent="0.25">
      <c r="A235" s="1"/>
      <c r="B235" s="1"/>
      <c r="C235" s="1"/>
      <c r="D235" s="1"/>
      <c r="E235" s="87"/>
      <c r="F235" s="87"/>
      <c r="G235" s="7"/>
      <c r="H235" s="7"/>
      <c r="N235" s="1"/>
    </row>
    <row r="236" spans="1:14" s="3" customFormat="1" x14ac:dyDescent="0.25">
      <c r="A236" s="1"/>
      <c r="B236" s="1"/>
      <c r="C236" s="1"/>
      <c r="D236" s="1"/>
      <c r="E236" s="87"/>
      <c r="F236" s="87"/>
      <c r="G236" s="7"/>
      <c r="H236" s="7"/>
      <c r="N236" s="1"/>
    </row>
    <row r="237" spans="1:14" s="3" customFormat="1" x14ac:dyDescent="0.25">
      <c r="A237" s="1"/>
      <c r="B237" s="1"/>
      <c r="C237" s="1"/>
      <c r="D237" s="1"/>
      <c r="E237" s="87"/>
      <c r="F237" s="87"/>
      <c r="G237" s="7"/>
      <c r="H237" s="7"/>
      <c r="N237" s="1"/>
    </row>
    <row r="238" spans="1:14" s="3" customFormat="1" x14ac:dyDescent="0.25">
      <c r="A238" s="1"/>
      <c r="B238" s="1"/>
      <c r="C238" s="1"/>
      <c r="D238" s="1"/>
      <c r="E238" s="87"/>
      <c r="F238" s="87"/>
      <c r="G238" s="7"/>
      <c r="H238" s="7"/>
      <c r="N238" s="1"/>
    </row>
    <row r="239" spans="1:14" s="3" customFormat="1" x14ac:dyDescent="0.25">
      <c r="A239" s="1"/>
      <c r="B239" s="1"/>
      <c r="C239" s="1"/>
      <c r="D239" s="1"/>
      <c r="E239" s="87"/>
      <c r="F239" s="87"/>
      <c r="G239" s="7"/>
      <c r="H239" s="7"/>
      <c r="N239" s="1"/>
    </row>
    <row r="240" spans="1:14" s="3" customFormat="1" x14ac:dyDescent="0.25">
      <c r="A240" s="1"/>
      <c r="B240" s="1"/>
      <c r="C240" s="1"/>
      <c r="D240" s="1"/>
      <c r="E240" s="87"/>
      <c r="F240" s="87"/>
      <c r="G240" s="7"/>
      <c r="H240" s="7"/>
      <c r="N240" s="1"/>
    </row>
    <row r="241" spans="1:14" s="3" customFormat="1" x14ac:dyDescent="0.25">
      <c r="A241" s="1"/>
      <c r="B241" s="1"/>
      <c r="C241" s="1"/>
      <c r="D241" s="1"/>
      <c r="E241" s="87"/>
      <c r="F241" s="87"/>
      <c r="G241" s="7"/>
      <c r="H241" s="7"/>
      <c r="N241" s="1"/>
    </row>
    <row r="242" spans="1:14" s="3" customFormat="1" x14ac:dyDescent="0.25">
      <c r="A242" s="1"/>
      <c r="B242" s="1"/>
      <c r="C242" s="1"/>
      <c r="D242" s="1"/>
      <c r="E242" s="87"/>
      <c r="F242" s="87"/>
      <c r="G242" s="7"/>
      <c r="H242" s="7"/>
      <c r="N242" s="1"/>
    </row>
    <row r="243" spans="1:14" s="3" customFormat="1" x14ac:dyDescent="0.25">
      <c r="A243" s="1"/>
      <c r="B243" s="1"/>
      <c r="C243" s="1"/>
      <c r="D243" s="1"/>
      <c r="E243" s="87"/>
      <c r="F243" s="87"/>
      <c r="G243" s="7"/>
      <c r="H243" s="7"/>
      <c r="N243" s="1"/>
    </row>
    <row r="244" spans="1:14" s="3" customFormat="1" x14ac:dyDescent="0.25">
      <c r="A244" s="1"/>
      <c r="B244" s="1"/>
      <c r="C244" s="1"/>
      <c r="D244" s="1"/>
      <c r="E244" s="87"/>
      <c r="F244" s="87"/>
      <c r="G244" s="7"/>
      <c r="H244" s="7"/>
      <c r="N244" s="1"/>
    </row>
    <row r="245" spans="1:14" s="3" customFormat="1" x14ac:dyDescent="0.25">
      <c r="A245" s="1"/>
      <c r="B245" s="1"/>
      <c r="C245" s="1"/>
      <c r="D245" s="1"/>
      <c r="E245" s="87"/>
      <c r="F245" s="87"/>
      <c r="G245" s="7"/>
      <c r="H245" s="7"/>
      <c r="N245" s="1"/>
    </row>
    <row r="246" spans="1:14" s="3" customFormat="1" x14ac:dyDescent="0.25">
      <c r="A246" s="1"/>
      <c r="B246" s="1"/>
      <c r="C246" s="1"/>
      <c r="D246" s="1"/>
      <c r="E246" s="87"/>
      <c r="F246" s="87"/>
      <c r="G246" s="7"/>
      <c r="H246" s="7"/>
      <c r="N246" s="1"/>
    </row>
    <row r="247" spans="1:14" s="3" customFormat="1" x14ac:dyDescent="0.25">
      <c r="A247" s="1"/>
      <c r="B247" s="1"/>
      <c r="C247" s="1"/>
      <c r="D247" s="1"/>
      <c r="E247" s="87"/>
      <c r="F247" s="87"/>
      <c r="G247" s="7"/>
      <c r="H247" s="7"/>
      <c r="N247" s="1"/>
    </row>
    <row r="248" spans="1:14" s="3" customFormat="1" x14ac:dyDescent="0.25">
      <c r="A248" s="1"/>
      <c r="B248" s="1"/>
      <c r="C248" s="1"/>
      <c r="D248" s="1"/>
      <c r="E248" s="87"/>
      <c r="F248" s="87"/>
      <c r="G248" s="7"/>
      <c r="H248" s="7"/>
      <c r="N248" s="1"/>
    </row>
    <row r="249" spans="1:14" s="3" customFormat="1" x14ac:dyDescent="0.25">
      <c r="A249" s="1"/>
      <c r="B249" s="1"/>
      <c r="C249" s="1"/>
      <c r="D249" s="1"/>
      <c r="E249" s="87"/>
      <c r="F249" s="87"/>
      <c r="G249" s="7"/>
      <c r="H249" s="7"/>
      <c r="N249" s="1"/>
    </row>
    <row r="250" spans="1:14" s="3" customFormat="1" x14ac:dyDescent="0.25">
      <c r="A250" s="1"/>
      <c r="B250" s="1"/>
      <c r="C250" s="1"/>
      <c r="D250" s="1"/>
      <c r="E250" s="87"/>
      <c r="F250" s="87"/>
      <c r="G250" s="7"/>
      <c r="H250" s="7"/>
      <c r="N250" s="1"/>
    </row>
    <row r="251" spans="1:14" s="3" customFormat="1" x14ac:dyDescent="0.25">
      <c r="A251" s="1"/>
      <c r="B251" s="1"/>
      <c r="C251" s="1"/>
      <c r="D251" s="1"/>
      <c r="E251" s="87"/>
      <c r="F251" s="87"/>
      <c r="G251" s="7"/>
      <c r="H251" s="7"/>
      <c r="N251" s="1"/>
    </row>
    <row r="252" spans="1:14" s="3" customFormat="1" x14ac:dyDescent="0.25">
      <c r="A252" s="1"/>
      <c r="B252" s="1"/>
      <c r="C252" s="1"/>
      <c r="D252" s="1"/>
      <c r="E252" s="87"/>
      <c r="F252" s="87"/>
      <c r="G252" s="7"/>
      <c r="H252" s="7"/>
      <c r="N252" s="1"/>
    </row>
    <row r="253" spans="1:14" s="3" customFormat="1" x14ac:dyDescent="0.25">
      <c r="A253" s="1"/>
      <c r="B253" s="1"/>
      <c r="C253" s="1"/>
      <c r="D253" s="1"/>
      <c r="E253" s="87"/>
      <c r="F253" s="87"/>
      <c r="G253" s="7"/>
      <c r="H253" s="7"/>
      <c r="N253" s="1"/>
    </row>
    <row r="254" spans="1:14" s="3" customFormat="1" x14ac:dyDescent="0.25">
      <c r="A254" s="1"/>
      <c r="B254" s="1"/>
      <c r="C254" s="1"/>
      <c r="D254" s="1"/>
      <c r="E254" s="87"/>
      <c r="F254" s="87"/>
      <c r="G254" s="7"/>
      <c r="H254" s="7"/>
      <c r="N254" s="1"/>
    </row>
    <row r="255" spans="1:14" s="3" customFormat="1" x14ac:dyDescent="0.25">
      <c r="A255" s="1"/>
      <c r="B255" s="1"/>
      <c r="C255" s="1"/>
      <c r="D255" s="1"/>
      <c r="E255" s="87"/>
      <c r="F255" s="87"/>
      <c r="G255" s="7"/>
      <c r="H255" s="7"/>
      <c r="N255" s="1"/>
    </row>
    <row r="256" spans="1:14" s="3" customFormat="1" x14ac:dyDescent="0.25">
      <c r="A256" s="1"/>
      <c r="B256" s="1"/>
      <c r="C256" s="1"/>
      <c r="D256" s="1"/>
      <c r="E256" s="87"/>
      <c r="F256" s="87"/>
      <c r="G256" s="7"/>
      <c r="H256" s="7"/>
      <c r="N256" s="1"/>
    </row>
    <row r="257" spans="1:14" s="3" customFormat="1" x14ac:dyDescent="0.25">
      <c r="A257" s="1"/>
      <c r="B257" s="1"/>
      <c r="C257" s="1"/>
      <c r="D257" s="1"/>
      <c r="E257" s="87"/>
      <c r="F257" s="87"/>
      <c r="G257" s="7"/>
      <c r="H257" s="7"/>
      <c r="N257" s="1"/>
    </row>
    <row r="258" spans="1:14" s="3" customFormat="1" x14ac:dyDescent="0.25">
      <c r="A258" s="1"/>
      <c r="B258" s="1"/>
      <c r="C258" s="1"/>
      <c r="D258" s="1"/>
      <c r="E258" s="87"/>
      <c r="F258" s="87"/>
      <c r="G258" s="7"/>
      <c r="H258" s="7"/>
      <c r="N258" s="1"/>
    </row>
    <row r="259" spans="1:14" s="3" customFormat="1" x14ac:dyDescent="0.25">
      <c r="A259" s="1"/>
      <c r="B259" s="1"/>
      <c r="C259" s="1"/>
      <c r="D259" s="1"/>
      <c r="E259" s="87"/>
      <c r="F259" s="87"/>
      <c r="G259" s="7"/>
      <c r="H259" s="7"/>
      <c r="N259" s="1"/>
    </row>
    <row r="260" spans="1:14" s="3" customFormat="1" x14ac:dyDescent="0.25">
      <c r="A260" s="1"/>
      <c r="B260" s="1"/>
      <c r="C260" s="1"/>
      <c r="D260" s="1"/>
      <c r="E260" s="87"/>
      <c r="F260" s="87"/>
      <c r="G260" s="7"/>
      <c r="H260" s="7"/>
      <c r="N260" s="1"/>
    </row>
    <row r="261" spans="1:14" s="3" customFormat="1" x14ac:dyDescent="0.25">
      <c r="A261" s="1"/>
      <c r="B261" s="1"/>
      <c r="C261" s="1"/>
      <c r="D261" s="1"/>
      <c r="E261" s="87"/>
      <c r="F261" s="87"/>
      <c r="G261" s="7"/>
      <c r="H261" s="7"/>
      <c r="N261" s="1"/>
    </row>
    <row r="262" spans="1:14" s="3" customFormat="1" x14ac:dyDescent="0.25">
      <c r="A262" s="1"/>
      <c r="B262" s="1"/>
      <c r="C262" s="1"/>
      <c r="D262" s="1"/>
      <c r="E262" s="87"/>
      <c r="F262" s="87"/>
      <c r="G262" s="7"/>
      <c r="H262" s="7"/>
      <c r="N262" s="1"/>
    </row>
    <row r="263" spans="1:14" s="3" customFormat="1" x14ac:dyDescent="0.25">
      <c r="A263" s="1"/>
      <c r="B263" s="1"/>
      <c r="C263" s="1"/>
      <c r="D263" s="1"/>
      <c r="E263" s="87"/>
      <c r="F263" s="87"/>
      <c r="G263" s="7"/>
      <c r="H263" s="7"/>
      <c r="N263" s="1"/>
    </row>
    <row r="264" spans="1:14" s="3" customFormat="1" x14ac:dyDescent="0.25">
      <c r="A264" s="1"/>
      <c r="B264" s="1"/>
      <c r="C264" s="1"/>
      <c r="D264" s="1"/>
      <c r="E264" s="87"/>
      <c r="F264" s="87"/>
      <c r="G264" s="7"/>
      <c r="H264" s="7"/>
      <c r="N264" s="1"/>
    </row>
    <row r="265" spans="1:14" s="3" customFormat="1" x14ac:dyDescent="0.25">
      <c r="A265" s="1"/>
      <c r="B265" s="1"/>
      <c r="C265" s="1"/>
      <c r="D265" s="1"/>
      <c r="E265" s="87"/>
      <c r="F265" s="87"/>
      <c r="G265" s="7"/>
      <c r="H265" s="7"/>
      <c r="N265" s="1"/>
    </row>
    <row r="266" spans="1:14" s="3" customFormat="1" x14ac:dyDescent="0.25">
      <c r="A266" s="1"/>
      <c r="B266" s="1"/>
      <c r="C266" s="1"/>
      <c r="D266" s="1"/>
      <c r="E266" s="87"/>
      <c r="F266" s="87"/>
      <c r="G266" s="7"/>
      <c r="H266" s="7"/>
      <c r="N266" s="1"/>
    </row>
    <row r="267" spans="1:14" s="3" customFormat="1" x14ac:dyDescent="0.25">
      <c r="A267" s="1"/>
      <c r="B267" s="1"/>
      <c r="C267" s="1"/>
      <c r="D267" s="1"/>
      <c r="E267" s="87"/>
      <c r="F267" s="87"/>
      <c r="G267" s="7"/>
      <c r="H267" s="7"/>
      <c r="N267" s="1"/>
    </row>
    <row r="268" spans="1:14" s="3" customFormat="1" x14ac:dyDescent="0.25">
      <c r="A268" s="1"/>
      <c r="B268" s="1"/>
      <c r="C268" s="1"/>
      <c r="D268" s="1"/>
      <c r="E268" s="87"/>
      <c r="F268" s="87"/>
      <c r="G268" s="7"/>
      <c r="H268" s="7"/>
      <c r="N268" s="1"/>
    </row>
    <row r="269" spans="1:14" s="3" customFormat="1" x14ac:dyDescent="0.25">
      <c r="A269" s="1"/>
      <c r="B269" s="1"/>
      <c r="C269" s="1"/>
      <c r="D269" s="1"/>
      <c r="E269" s="87"/>
      <c r="F269" s="87"/>
      <c r="G269" s="7"/>
      <c r="H269" s="7"/>
      <c r="N269" s="1"/>
    </row>
    <row r="270" spans="1:14" s="3" customFormat="1" x14ac:dyDescent="0.25">
      <c r="A270" s="1"/>
      <c r="B270" s="1"/>
      <c r="C270" s="1"/>
      <c r="D270" s="1"/>
      <c r="E270" s="87"/>
      <c r="F270" s="87"/>
      <c r="G270" s="7"/>
      <c r="H270" s="7"/>
      <c r="N270" s="1"/>
    </row>
    <row r="271" spans="1:14" s="3" customFormat="1" x14ac:dyDescent="0.25">
      <c r="A271" s="1"/>
      <c r="B271" s="1"/>
      <c r="C271" s="1"/>
      <c r="D271" s="1"/>
      <c r="E271" s="87"/>
      <c r="F271" s="87"/>
      <c r="G271" s="7"/>
      <c r="H271" s="7"/>
      <c r="N271" s="1"/>
    </row>
    <row r="272" spans="1:14" s="3" customFormat="1" x14ac:dyDescent="0.25">
      <c r="A272" s="1"/>
      <c r="B272" s="1"/>
      <c r="C272" s="1"/>
      <c r="D272" s="1"/>
      <c r="E272" s="87"/>
      <c r="F272" s="87"/>
      <c r="G272" s="7"/>
      <c r="H272" s="7"/>
      <c r="N272" s="1"/>
    </row>
    <row r="273" spans="1:14" s="3" customFormat="1" x14ac:dyDescent="0.25">
      <c r="A273" s="1"/>
      <c r="B273" s="1"/>
      <c r="C273" s="1"/>
      <c r="D273" s="1"/>
      <c r="E273" s="87"/>
      <c r="F273" s="87"/>
      <c r="G273" s="7"/>
      <c r="H273" s="7"/>
      <c r="N273" s="1"/>
    </row>
    <row r="274" spans="1:14" s="3" customFormat="1" x14ac:dyDescent="0.25">
      <c r="A274" s="1"/>
      <c r="B274" s="1"/>
      <c r="C274" s="1"/>
      <c r="D274" s="1"/>
      <c r="E274" s="87"/>
      <c r="F274" s="87"/>
      <c r="G274" s="7"/>
      <c r="H274" s="7"/>
      <c r="N274" s="1"/>
    </row>
    <row r="275" spans="1:14" s="3" customFormat="1" x14ac:dyDescent="0.25">
      <c r="A275" s="1"/>
      <c r="B275" s="1"/>
      <c r="C275" s="1"/>
      <c r="D275" s="1"/>
      <c r="E275" s="1"/>
      <c r="F275" s="1"/>
      <c r="G275" s="7"/>
      <c r="H275" s="7"/>
      <c r="N275" s="1"/>
    </row>
    <row r="276" spans="1:14" s="3" customFormat="1" x14ac:dyDescent="0.25">
      <c r="A276" s="1"/>
      <c r="B276" s="1"/>
      <c r="C276" s="1"/>
      <c r="D276" s="1"/>
      <c r="E276" s="1"/>
      <c r="F276" s="1"/>
      <c r="G276" s="7"/>
      <c r="H276" s="7"/>
      <c r="N276" s="1"/>
    </row>
    <row r="277" spans="1:14" s="3" customFormat="1" x14ac:dyDescent="0.25">
      <c r="A277" s="1"/>
      <c r="B277" s="1"/>
      <c r="C277" s="1"/>
      <c r="D277" s="1"/>
      <c r="E277" s="1"/>
      <c r="F277" s="1"/>
      <c r="G277" s="7"/>
      <c r="H277" s="7"/>
      <c r="N277" s="1"/>
    </row>
    <row r="278" spans="1:14" s="3" customFormat="1" x14ac:dyDescent="0.25">
      <c r="A278" s="1"/>
      <c r="B278" s="1"/>
      <c r="C278" s="1"/>
      <c r="D278" s="1"/>
      <c r="E278" s="1"/>
      <c r="F278" s="1"/>
      <c r="G278" s="7"/>
      <c r="H278" s="7"/>
      <c r="N278" s="1"/>
    </row>
    <row r="279" spans="1:14" s="3" customFormat="1" x14ac:dyDescent="0.25">
      <c r="A279" s="1"/>
      <c r="B279" s="1"/>
      <c r="C279" s="1"/>
      <c r="D279" s="1"/>
      <c r="E279" s="1"/>
      <c r="F279" s="1"/>
      <c r="G279" s="7"/>
      <c r="H279" s="7"/>
      <c r="N279" s="1"/>
    </row>
    <row r="280" spans="1:14" s="3" customFormat="1" x14ac:dyDescent="0.25">
      <c r="A280" s="1"/>
      <c r="B280" s="1"/>
      <c r="C280" s="1"/>
      <c r="D280" s="1"/>
      <c r="E280" s="1"/>
      <c r="F280" s="1"/>
      <c r="G280" s="7"/>
      <c r="H280" s="7"/>
      <c r="N280" s="1"/>
    </row>
    <row r="281" spans="1:14" s="3" customFormat="1" x14ac:dyDescent="0.25">
      <c r="A281" s="1"/>
      <c r="B281" s="1"/>
      <c r="C281" s="1"/>
      <c r="D281" s="1"/>
      <c r="E281" s="1"/>
      <c r="F281" s="1"/>
      <c r="G281" s="7"/>
      <c r="H281" s="7"/>
      <c r="N281" s="1"/>
    </row>
    <row r="282" spans="1:14" s="3" customFormat="1" x14ac:dyDescent="0.25">
      <c r="A282" s="1"/>
      <c r="B282" s="1"/>
      <c r="C282" s="1"/>
      <c r="D282" s="1"/>
      <c r="E282" s="1"/>
      <c r="F282" s="1"/>
      <c r="G282" s="7"/>
      <c r="H282" s="7"/>
      <c r="N282" s="1"/>
    </row>
    <row r="283" spans="1:14" s="3" customFormat="1" x14ac:dyDescent="0.25">
      <c r="A283" s="1"/>
      <c r="B283" s="1"/>
      <c r="C283" s="1"/>
      <c r="D283" s="1"/>
      <c r="E283" s="1"/>
      <c r="F283" s="1"/>
      <c r="G283" s="7"/>
      <c r="H283" s="7"/>
      <c r="N283" s="1"/>
    </row>
    <row r="284" spans="1:14" s="3" customFormat="1" x14ac:dyDescent="0.25">
      <c r="A284" s="1"/>
      <c r="B284" s="1"/>
      <c r="C284" s="1"/>
      <c r="D284" s="1"/>
      <c r="E284" s="1"/>
      <c r="F284" s="1"/>
      <c r="G284" s="7"/>
      <c r="H284" s="7"/>
      <c r="N284" s="1"/>
    </row>
    <row r="285" spans="1:14" s="3" customFormat="1" x14ac:dyDescent="0.25">
      <c r="A285" s="1"/>
      <c r="B285" s="1"/>
      <c r="C285" s="1"/>
      <c r="D285" s="1"/>
      <c r="E285" s="1"/>
      <c r="F285" s="1"/>
      <c r="G285" s="7"/>
      <c r="H285" s="7"/>
      <c r="N285" s="1"/>
    </row>
    <row r="286" spans="1:14" s="3" customFormat="1" x14ac:dyDescent="0.25">
      <c r="A286" s="1"/>
      <c r="B286" s="1"/>
      <c r="C286" s="1"/>
      <c r="D286" s="1"/>
      <c r="E286" s="1"/>
      <c r="F286" s="1"/>
      <c r="G286" s="7"/>
      <c r="H286" s="7"/>
      <c r="N286" s="1"/>
    </row>
    <row r="287" spans="1:14" s="3" customFormat="1" x14ac:dyDescent="0.25">
      <c r="A287" s="1"/>
      <c r="B287" s="1"/>
      <c r="C287" s="1"/>
      <c r="D287" s="1"/>
      <c r="E287" s="1"/>
      <c r="F287" s="1"/>
      <c r="G287" s="7"/>
      <c r="H287" s="7"/>
      <c r="N287" s="1"/>
    </row>
    <row r="288" spans="1:14" s="3" customFormat="1" x14ac:dyDescent="0.25">
      <c r="A288" s="1"/>
      <c r="B288" s="1"/>
      <c r="C288" s="1"/>
      <c r="D288" s="1"/>
      <c r="E288" s="1"/>
      <c r="F288" s="1"/>
      <c r="G288" s="7"/>
      <c r="H288" s="7"/>
      <c r="N288" s="1"/>
    </row>
    <row r="289" spans="1:14" s="3" customFormat="1" x14ac:dyDescent="0.25">
      <c r="A289" s="1"/>
      <c r="B289" s="1"/>
      <c r="C289" s="1"/>
      <c r="D289" s="1"/>
      <c r="E289" s="1"/>
      <c r="F289" s="1"/>
      <c r="G289" s="7"/>
      <c r="H289" s="7"/>
      <c r="N289" s="1"/>
    </row>
    <row r="290" spans="1:14" s="3" customFormat="1" x14ac:dyDescent="0.25">
      <c r="A290" s="1"/>
      <c r="B290" s="1"/>
      <c r="C290" s="1"/>
      <c r="D290" s="1"/>
      <c r="E290" s="1"/>
      <c r="F290" s="1"/>
      <c r="G290" s="7"/>
      <c r="H290" s="7"/>
      <c r="N290" s="1"/>
    </row>
    <row r="291" spans="1:14" s="3" customFormat="1" x14ac:dyDescent="0.25">
      <c r="A291" s="1"/>
      <c r="B291" s="1"/>
      <c r="C291" s="1"/>
      <c r="D291" s="1"/>
      <c r="E291" s="1"/>
      <c r="F291" s="1"/>
      <c r="G291" s="7"/>
      <c r="H291" s="7"/>
      <c r="N291" s="1"/>
    </row>
    <row r="292" spans="1:14" s="3" customFormat="1" x14ac:dyDescent="0.25">
      <c r="A292" s="1"/>
      <c r="B292" s="1"/>
      <c r="C292" s="1"/>
      <c r="D292" s="1"/>
      <c r="E292" s="1"/>
      <c r="F292" s="1"/>
      <c r="G292" s="7"/>
      <c r="H292" s="7"/>
      <c r="N292" s="1"/>
    </row>
    <row r="293" spans="1:14" s="3" customFormat="1" x14ac:dyDescent="0.25">
      <c r="A293" s="1"/>
      <c r="B293" s="1"/>
      <c r="C293" s="1"/>
      <c r="D293" s="1"/>
      <c r="E293" s="1"/>
      <c r="F293" s="1"/>
      <c r="G293" s="7"/>
      <c r="H293" s="7"/>
      <c r="N293" s="1"/>
    </row>
    <row r="294" spans="1:14" s="3" customFormat="1" x14ac:dyDescent="0.25">
      <c r="A294" s="1"/>
      <c r="B294" s="1"/>
      <c r="C294" s="1"/>
      <c r="D294" s="1"/>
      <c r="E294" s="1"/>
      <c r="F294" s="1"/>
      <c r="G294" s="7"/>
      <c r="H294" s="7"/>
      <c r="N294" s="1"/>
    </row>
    <row r="295" spans="1:14" s="3" customFormat="1" x14ac:dyDescent="0.25">
      <c r="A295" s="1"/>
      <c r="B295" s="1"/>
      <c r="C295" s="1"/>
      <c r="D295" s="1"/>
      <c r="E295" s="1"/>
      <c r="F295" s="1"/>
      <c r="G295" s="7"/>
      <c r="H295" s="7"/>
      <c r="N295" s="1"/>
    </row>
    <row r="296" spans="1:14" s="3" customFormat="1" x14ac:dyDescent="0.25">
      <c r="A296" s="1"/>
      <c r="B296" s="1"/>
      <c r="C296" s="1"/>
      <c r="D296" s="1"/>
      <c r="E296" s="1"/>
      <c r="F296" s="1"/>
      <c r="G296" s="7"/>
      <c r="H296" s="7"/>
      <c r="N296" s="1"/>
    </row>
    <row r="297" spans="1:14" s="3" customFormat="1" x14ac:dyDescent="0.25">
      <c r="A297" s="1"/>
      <c r="B297" s="1"/>
      <c r="C297" s="1"/>
      <c r="D297" s="1"/>
      <c r="E297" s="1"/>
      <c r="F297" s="1"/>
      <c r="G297" s="7"/>
      <c r="H297" s="7"/>
      <c r="N297" s="1"/>
    </row>
    <row r="298" spans="1:14" s="3" customFormat="1" x14ac:dyDescent="0.25">
      <c r="A298" s="1"/>
      <c r="B298" s="1"/>
      <c r="C298" s="1"/>
      <c r="D298" s="1"/>
      <c r="E298" s="1"/>
      <c r="F298" s="1"/>
      <c r="G298" s="7"/>
      <c r="H298" s="7"/>
      <c r="N298" s="1"/>
    </row>
    <row r="299" spans="1:14" s="3" customFormat="1" x14ac:dyDescent="0.25">
      <c r="A299" s="1"/>
      <c r="B299" s="1"/>
      <c r="C299" s="1"/>
      <c r="D299" s="1"/>
      <c r="E299" s="1"/>
      <c r="F299" s="1"/>
      <c r="G299" s="7"/>
      <c r="H299" s="7"/>
      <c r="N299" s="1"/>
    </row>
    <row r="300" spans="1:14" s="3" customFormat="1" x14ac:dyDescent="0.25">
      <c r="A300" s="1"/>
      <c r="B300" s="1"/>
      <c r="C300" s="1"/>
      <c r="D300" s="1"/>
      <c r="E300" s="1"/>
      <c r="F300" s="1"/>
      <c r="G300" s="7"/>
      <c r="H300" s="7"/>
      <c r="N300" s="1"/>
    </row>
    <row r="301" spans="1:14" s="3" customFormat="1" x14ac:dyDescent="0.25">
      <c r="A301" s="1"/>
      <c r="B301" s="1"/>
      <c r="C301" s="1"/>
      <c r="D301" s="1"/>
      <c r="E301" s="1"/>
      <c r="F301" s="1"/>
      <c r="G301" s="7"/>
      <c r="H301" s="7"/>
      <c r="N301" s="1"/>
    </row>
    <row r="302" spans="1:14" s="3" customFormat="1" x14ac:dyDescent="0.25">
      <c r="A302" s="1"/>
      <c r="B302" s="1"/>
      <c r="C302" s="1"/>
      <c r="D302" s="1"/>
      <c r="E302" s="1"/>
      <c r="F302" s="1"/>
      <c r="G302" s="7"/>
      <c r="H302" s="7"/>
      <c r="N302" s="1"/>
    </row>
    <row r="303" spans="1:14" s="3" customFormat="1" x14ac:dyDescent="0.25">
      <c r="A303" s="1"/>
      <c r="B303" s="1"/>
      <c r="C303" s="1"/>
      <c r="D303" s="1"/>
      <c r="E303" s="1"/>
      <c r="F303" s="1"/>
      <c r="G303" s="7"/>
      <c r="H303" s="7"/>
      <c r="N303" s="1"/>
    </row>
    <row r="304" spans="1:14" s="3" customFormat="1" x14ac:dyDescent="0.25">
      <c r="A304" s="1"/>
      <c r="B304" s="1"/>
      <c r="C304" s="1"/>
      <c r="D304" s="1"/>
      <c r="E304" s="1"/>
      <c r="F304" s="1"/>
      <c r="G304" s="7"/>
      <c r="H304" s="7"/>
      <c r="N304" s="1"/>
    </row>
    <row r="305" spans="1:14" s="3" customFormat="1" x14ac:dyDescent="0.25">
      <c r="A305" s="1"/>
      <c r="B305" s="1"/>
      <c r="C305" s="1"/>
      <c r="D305" s="1"/>
      <c r="E305" s="1"/>
      <c r="F305" s="1"/>
      <c r="G305" s="7"/>
      <c r="H305" s="7"/>
      <c r="N305" s="1"/>
    </row>
    <row r="306" spans="1:14" s="3" customFormat="1" x14ac:dyDescent="0.25">
      <c r="A306" s="1"/>
      <c r="B306" s="1"/>
      <c r="C306" s="1"/>
      <c r="D306" s="1"/>
      <c r="E306" s="1"/>
      <c r="F306" s="1"/>
      <c r="G306" s="7"/>
      <c r="H306" s="7"/>
      <c r="N306" s="1"/>
    </row>
    <row r="307" spans="1:14" s="3" customFormat="1" x14ac:dyDescent="0.25">
      <c r="A307" s="1"/>
      <c r="B307" s="1"/>
      <c r="C307" s="1"/>
      <c r="D307" s="1"/>
      <c r="E307" s="1"/>
      <c r="F307" s="1"/>
      <c r="G307" s="7"/>
      <c r="H307" s="7"/>
      <c r="N307" s="1"/>
    </row>
    <row r="308" spans="1:14" s="3" customFormat="1" x14ac:dyDescent="0.25">
      <c r="A308" s="1"/>
      <c r="B308" s="1"/>
      <c r="C308" s="1"/>
      <c r="D308" s="1"/>
      <c r="E308" s="1"/>
      <c r="F308" s="1"/>
      <c r="G308" s="7"/>
      <c r="H308" s="7"/>
      <c r="N308" s="1"/>
    </row>
    <row r="309" spans="1:14" s="3" customFormat="1" x14ac:dyDescent="0.25">
      <c r="A309" s="1"/>
      <c r="B309" s="1"/>
      <c r="C309" s="1"/>
      <c r="D309" s="1"/>
      <c r="E309" s="1"/>
      <c r="F309" s="1"/>
      <c r="G309" s="7"/>
      <c r="H309" s="7"/>
      <c r="N309" s="1"/>
    </row>
    <row r="310" spans="1:14" s="3" customFormat="1" x14ac:dyDescent="0.25">
      <c r="A310" s="1"/>
      <c r="B310" s="1"/>
      <c r="C310" s="1"/>
      <c r="D310" s="1"/>
      <c r="E310" s="1"/>
      <c r="F310" s="1"/>
      <c r="G310" s="7"/>
      <c r="H310" s="7"/>
      <c r="N310" s="1"/>
    </row>
    <row r="311" spans="1:14" s="3" customFormat="1" x14ac:dyDescent="0.25">
      <c r="A311" s="1"/>
      <c r="B311" s="1"/>
      <c r="C311" s="1"/>
      <c r="D311" s="1"/>
      <c r="E311" s="1"/>
      <c r="F311" s="1"/>
      <c r="G311" s="7"/>
      <c r="H311" s="7"/>
      <c r="N311" s="1"/>
    </row>
    <row r="312" spans="1:14" s="3" customFormat="1" x14ac:dyDescent="0.25">
      <c r="A312" s="1"/>
      <c r="B312" s="1"/>
      <c r="C312" s="1"/>
      <c r="D312" s="1"/>
      <c r="E312" s="1"/>
      <c r="F312" s="1"/>
      <c r="G312" s="7"/>
      <c r="H312" s="7"/>
      <c r="N312" s="1"/>
    </row>
    <row r="313" spans="1:14" s="3" customFormat="1" x14ac:dyDescent="0.25">
      <c r="A313" s="1"/>
      <c r="B313" s="1"/>
      <c r="C313" s="1"/>
      <c r="D313" s="1"/>
      <c r="E313" s="1"/>
      <c r="F313" s="1"/>
      <c r="G313" s="7"/>
      <c r="H313" s="7"/>
      <c r="N313" s="1"/>
    </row>
    <row r="314" spans="1:14" s="3" customFormat="1" x14ac:dyDescent="0.25">
      <c r="A314" s="1"/>
      <c r="B314" s="1"/>
      <c r="C314" s="1"/>
      <c r="D314" s="1"/>
      <c r="E314" s="1"/>
      <c r="F314" s="1"/>
      <c r="G314" s="7"/>
      <c r="H314" s="7"/>
      <c r="N314" s="1"/>
    </row>
    <row r="315" spans="1:14" s="3" customFormat="1" x14ac:dyDescent="0.25">
      <c r="A315" s="1"/>
      <c r="B315" s="1"/>
      <c r="C315" s="1"/>
      <c r="D315" s="1"/>
      <c r="E315" s="1"/>
      <c r="F315" s="1"/>
      <c r="G315" s="7"/>
      <c r="H315" s="7"/>
      <c r="N315" s="1"/>
    </row>
    <row r="316" spans="1:14" s="3" customFormat="1" x14ac:dyDescent="0.25">
      <c r="A316" s="1"/>
      <c r="B316" s="1"/>
      <c r="C316" s="1"/>
      <c r="D316" s="1"/>
      <c r="E316" s="1"/>
      <c r="F316" s="1"/>
      <c r="G316" s="7"/>
      <c r="H316" s="7"/>
      <c r="N316" s="1"/>
    </row>
    <row r="317" spans="1:14" s="3" customFormat="1" x14ac:dyDescent="0.25">
      <c r="A317" s="1"/>
      <c r="B317" s="1"/>
      <c r="C317" s="1"/>
      <c r="D317" s="1"/>
      <c r="E317" s="1"/>
      <c r="F317" s="1"/>
      <c r="G317" s="7"/>
      <c r="H317" s="7"/>
      <c r="N317" s="1"/>
    </row>
    <row r="318" spans="1:14" s="3" customFormat="1" x14ac:dyDescent="0.25">
      <c r="A318" s="1"/>
      <c r="B318" s="1"/>
      <c r="C318" s="1"/>
      <c r="D318" s="1"/>
      <c r="E318" s="1"/>
      <c r="F318" s="1"/>
      <c r="G318" s="7"/>
      <c r="H318" s="7"/>
      <c r="N318" s="1"/>
    </row>
    <row r="319" spans="1:14" s="3" customFormat="1" x14ac:dyDescent="0.25">
      <c r="A319" s="1"/>
      <c r="B319" s="1"/>
      <c r="C319" s="1"/>
      <c r="D319" s="1"/>
      <c r="E319" s="1"/>
      <c r="F319" s="1"/>
      <c r="G319" s="7"/>
      <c r="H319" s="7"/>
      <c r="N319" s="1"/>
    </row>
    <row r="320" spans="1:14" s="3" customFormat="1" x14ac:dyDescent="0.25">
      <c r="A320" s="1"/>
      <c r="B320" s="1"/>
      <c r="C320" s="1"/>
      <c r="D320" s="1"/>
      <c r="E320" s="1"/>
      <c r="F320" s="1"/>
      <c r="G320" s="7"/>
      <c r="H320" s="7"/>
      <c r="N320" s="1"/>
    </row>
    <row r="321" spans="1:14" s="3" customFormat="1" x14ac:dyDescent="0.25">
      <c r="A321" s="1"/>
      <c r="B321" s="1"/>
      <c r="C321" s="1"/>
      <c r="D321" s="1"/>
      <c r="E321" s="1"/>
      <c r="F321" s="1"/>
      <c r="G321" s="7"/>
      <c r="H321" s="7"/>
      <c r="N321" s="1"/>
    </row>
    <row r="322" spans="1:14" s="3" customFormat="1" x14ac:dyDescent="0.25">
      <c r="A322" s="1"/>
      <c r="B322" s="1"/>
      <c r="C322" s="1"/>
      <c r="D322" s="1"/>
      <c r="E322" s="1"/>
      <c r="F322" s="1"/>
      <c r="G322" s="7"/>
      <c r="H322" s="7"/>
      <c r="N322" s="1"/>
    </row>
    <row r="323" spans="1:14" s="3" customFormat="1" x14ac:dyDescent="0.25">
      <c r="A323" s="1"/>
      <c r="B323" s="1"/>
      <c r="C323" s="1"/>
      <c r="D323" s="1"/>
      <c r="E323" s="1"/>
      <c r="F323" s="1"/>
      <c r="G323" s="7"/>
      <c r="H323" s="7"/>
      <c r="N323" s="1"/>
    </row>
    <row r="324" spans="1:14" s="3" customFormat="1" x14ac:dyDescent="0.25">
      <c r="A324" s="1"/>
      <c r="B324" s="1"/>
      <c r="C324" s="1"/>
      <c r="D324" s="1"/>
      <c r="E324" s="1"/>
      <c r="F324" s="1"/>
      <c r="G324" s="7"/>
      <c r="H324" s="7"/>
      <c r="N324" s="1"/>
    </row>
    <row r="325" spans="1:14" s="3" customFormat="1" x14ac:dyDescent="0.25">
      <c r="A325" s="1"/>
      <c r="B325" s="1"/>
      <c r="C325" s="1"/>
      <c r="D325" s="1"/>
      <c r="E325" s="1"/>
      <c r="F325" s="1"/>
      <c r="G325" s="85"/>
      <c r="H325" s="85"/>
      <c r="N325" s="1"/>
    </row>
    <row r="326" spans="1:14" s="3" customFormat="1" x14ac:dyDescent="0.25">
      <c r="A326" s="1"/>
      <c r="B326" s="1"/>
      <c r="C326" s="1"/>
      <c r="D326" s="1"/>
      <c r="E326" s="1"/>
      <c r="F326" s="1"/>
      <c r="G326" s="85"/>
      <c r="H326" s="85"/>
      <c r="N326" s="1"/>
    </row>
    <row r="327" spans="1:14" s="3" customFormat="1" x14ac:dyDescent="0.25">
      <c r="A327" s="1"/>
      <c r="B327" s="1"/>
      <c r="C327" s="1"/>
      <c r="D327" s="1"/>
      <c r="E327" s="1"/>
      <c r="F327" s="1"/>
      <c r="G327" s="85"/>
      <c r="H327" s="85"/>
      <c r="N327" s="1"/>
    </row>
    <row r="328" spans="1:14" s="3" customFormat="1" x14ac:dyDescent="0.25">
      <c r="A328" s="1"/>
      <c r="B328" s="1"/>
      <c r="C328" s="1"/>
      <c r="D328" s="1"/>
      <c r="E328" s="1"/>
      <c r="F328" s="1"/>
      <c r="G328" s="85"/>
      <c r="H328" s="85"/>
      <c r="N328" s="1"/>
    </row>
    <row r="329" spans="1:14" s="3" customFormat="1" x14ac:dyDescent="0.25">
      <c r="A329" s="1"/>
      <c r="B329" s="1"/>
      <c r="C329" s="1"/>
      <c r="D329" s="1"/>
      <c r="E329" s="1"/>
      <c r="F329" s="1"/>
      <c r="G329" s="85"/>
      <c r="H329" s="85"/>
      <c r="N329" s="1"/>
    </row>
    <row r="330" spans="1:14" s="3" customFormat="1" x14ac:dyDescent="0.25">
      <c r="A330" s="1"/>
      <c r="B330" s="1"/>
      <c r="C330" s="1"/>
      <c r="D330" s="1"/>
      <c r="E330" s="1"/>
      <c r="F330" s="1"/>
      <c r="G330" s="85"/>
      <c r="H330" s="85"/>
      <c r="N330" s="1"/>
    </row>
    <row r="331" spans="1:14" s="3" customFormat="1" x14ac:dyDescent="0.25">
      <c r="A331" s="1"/>
      <c r="B331" s="1"/>
      <c r="C331" s="1"/>
      <c r="D331" s="1"/>
      <c r="E331" s="1"/>
      <c r="F331" s="1"/>
      <c r="G331" s="85"/>
      <c r="H331" s="85"/>
      <c r="N331" s="1"/>
    </row>
    <row r="332" spans="1:14" s="3" customFormat="1" x14ac:dyDescent="0.25">
      <c r="A332" s="1"/>
      <c r="B332" s="1"/>
      <c r="C332" s="1"/>
      <c r="D332" s="1"/>
      <c r="E332" s="1"/>
      <c r="F332" s="1"/>
      <c r="G332" s="85"/>
      <c r="H332" s="85"/>
      <c r="N332" s="1"/>
    </row>
    <row r="333" spans="1:14" s="3" customFormat="1" x14ac:dyDescent="0.25">
      <c r="A333" s="1"/>
      <c r="B333" s="1"/>
      <c r="C333" s="1"/>
      <c r="D333" s="1"/>
      <c r="E333" s="1"/>
      <c r="F333" s="1"/>
      <c r="G333" s="85"/>
      <c r="H333" s="85"/>
      <c r="N333" s="1"/>
    </row>
    <row r="334" spans="1:14" s="3" customFormat="1" x14ac:dyDescent="0.25">
      <c r="A334" s="1"/>
      <c r="B334" s="1"/>
      <c r="C334" s="1"/>
      <c r="D334" s="1"/>
      <c r="E334" s="1"/>
      <c r="F334" s="1"/>
      <c r="G334" s="85"/>
      <c r="H334" s="85"/>
      <c r="N334" s="1"/>
    </row>
    <row r="335" spans="1:14" s="3" customFormat="1" x14ac:dyDescent="0.25">
      <c r="A335" s="1"/>
      <c r="B335" s="1"/>
      <c r="C335" s="1"/>
      <c r="D335" s="1"/>
      <c r="E335" s="1"/>
      <c r="F335" s="1"/>
      <c r="G335" s="85"/>
      <c r="H335" s="85"/>
      <c r="N335" s="1"/>
    </row>
    <row r="336" spans="1:14" s="3" customFormat="1" x14ac:dyDescent="0.25">
      <c r="A336" s="1"/>
      <c r="B336" s="1"/>
      <c r="C336" s="1"/>
      <c r="D336" s="1"/>
      <c r="E336" s="1"/>
      <c r="F336" s="1"/>
      <c r="G336" s="85"/>
      <c r="H336" s="85"/>
      <c r="N336" s="1"/>
    </row>
    <row r="337" spans="1:14" s="3" customFormat="1" x14ac:dyDescent="0.25">
      <c r="A337" s="1"/>
      <c r="B337" s="1"/>
      <c r="C337" s="1"/>
      <c r="D337" s="1"/>
      <c r="E337" s="1"/>
      <c r="F337" s="1"/>
      <c r="G337" s="85"/>
      <c r="H337" s="85"/>
      <c r="N337" s="1"/>
    </row>
    <row r="338" spans="1:14" s="3" customFormat="1" x14ac:dyDescent="0.25">
      <c r="A338" s="1"/>
      <c r="B338" s="1"/>
      <c r="C338" s="1"/>
      <c r="D338" s="1"/>
      <c r="E338" s="1"/>
      <c r="F338" s="1"/>
      <c r="G338" s="85"/>
      <c r="H338" s="85"/>
      <c r="N338" s="1"/>
    </row>
    <row r="339" spans="1:14" s="3" customFormat="1" x14ac:dyDescent="0.25">
      <c r="A339" s="1"/>
      <c r="B339" s="1"/>
      <c r="C339" s="1"/>
      <c r="D339" s="1"/>
      <c r="E339" s="1"/>
      <c r="F339" s="1"/>
      <c r="G339" s="85"/>
      <c r="H339" s="85"/>
      <c r="N339" s="1"/>
    </row>
    <row r="340" spans="1:14" s="3" customFormat="1" x14ac:dyDescent="0.25">
      <c r="A340" s="1"/>
      <c r="B340" s="1"/>
      <c r="C340" s="1"/>
      <c r="D340" s="1"/>
      <c r="E340" s="1"/>
      <c r="F340" s="1"/>
      <c r="G340" s="85"/>
      <c r="H340" s="85"/>
      <c r="N340" s="1"/>
    </row>
    <row r="341" spans="1:14" s="3" customFormat="1" x14ac:dyDescent="0.25">
      <c r="A341" s="1"/>
      <c r="B341" s="1"/>
      <c r="C341" s="1"/>
      <c r="D341" s="1"/>
      <c r="E341" s="1"/>
      <c r="F341" s="1"/>
      <c r="G341" s="85"/>
      <c r="H341" s="85"/>
      <c r="N341" s="1"/>
    </row>
    <row r="342" spans="1:14" s="3" customFormat="1" x14ac:dyDescent="0.25">
      <c r="A342" s="1"/>
      <c r="B342" s="1"/>
      <c r="C342" s="1"/>
      <c r="D342" s="1"/>
      <c r="E342" s="1"/>
      <c r="F342" s="1"/>
      <c r="G342" s="85"/>
      <c r="H342" s="85"/>
      <c r="N342" s="1"/>
    </row>
    <row r="343" spans="1:14" s="3" customFormat="1" x14ac:dyDescent="0.25">
      <c r="A343" s="1"/>
      <c r="B343" s="1"/>
      <c r="C343" s="1"/>
      <c r="D343" s="1"/>
      <c r="E343" s="1"/>
      <c r="F343" s="1"/>
      <c r="G343" s="85"/>
      <c r="H343" s="85"/>
      <c r="N343" s="1"/>
    </row>
    <row r="344" spans="1:14" s="3" customFormat="1" x14ac:dyDescent="0.25">
      <c r="A344" s="1"/>
      <c r="B344" s="1"/>
      <c r="C344" s="1"/>
      <c r="D344" s="1"/>
      <c r="E344" s="1"/>
      <c r="F344" s="1"/>
      <c r="G344" s="85"/>
      <c r="H344" s="85"/>
      <c r="N344" s="1"/>
    </row>
    <row r="345" spans="1:14" s="3" customFormat="1" x14ac:dyDescent="0.25">
      <c r="A345" s="1"/>
      <c r="B345" s="1"/>
      <c r="C345" s="1"/>
      <c r="D345" s="1"/>
      <c r="E345" s="1"/>
      <c r="F345" s="1"/>
      <c r="G345" s="85"/>
      <c r="H345" s="85"/>
      <c r="N345" s="1"/>
    </row>
    <row r="346" spans="1:14" s="3" customFormat="1" x14ac:dyDescent="0.25">
      <c r="A346" s="1"/>
      <c r="B346" s="1"/>
      <c r="C346" s="1"/>
      <c r="D346" s="1"/>
      <c r="E346" s="1"/>
      <c r="F346" s="1"/>
      <c r="G346" s="85"/>
      <c r="H346" s="85"/>
      <c r="N346" s="1"/>
    </row>
    <row r="347" spans="1:14" s="3" customFormat="1" x14ac:dyDescent="0.25">
      <c r="A347" s="1"/>
      <c r="B347" s="1"/>
      <c r="C347" s="1"/>
      <c r="D347" s="1"/>
      <c r="E347" s="1"/>
      <c r="F347" s="1"/>
      <c r="G347" s="85"/>
      <c r="H347" s="85"/>
      <c r="N347" s="1"/>
    </row>
    <row r="348" spans="1:14" s="3" customFormat="1" x14ac:dyDescent="0.25">
      <c r="A348" s="1"/>
      <c r="B348" s="1"/>
      <c r="C348" s="1"/>
      <c r="D348" s="1"/>
      <c r="E348" s="1"/>
      <c r="F348" s="1"/>
      <c r="G348" s="85"/>
      <c r="H348" s="85"/>
      <c r="N348" s="1"/>
    </row>
    <row r="349" spans="1:14" s="3" customFormat="1" x14ac:dyDescent="0.25">
      <c r="A349" s="1"/>
      <c r="B349" s="1"/>
      <c r="C349" s="1"/>
      <c r="D349" s="1"/>
      <c r="E349" s="1"/>
      <c r="F349" s="1"/>
      <c r="G349" s="85"/>
      <c r="H349" s="85"/>
      <c r="N349" s="1"/>
    </row>
    <row r="350" spans="1:14" s="3" customFormat="1" x14ac:dyDescent="0.25">
      <c r="A350" s="1"/>
      <c r="B350" s="1"/>
      <c r="C350" s="1"/>
      <c r="D350" s="1"/>
      <c r="E350" s="1"/>
      <c r="F350" s="1"/>
      <c r="G350" s="85"/>
      <c r="H350" s="85"/>
      <c r="N350" s="1"/>
    </row>
    <row r="351" spans="1:14" s="3" customFormat="1" x14ac:dyDescent="0.25">
      <c r="A351" s="1"/>
      <c r="B351" s="1"/>
      <c r="C351" s="1"/>
      <c r="D351" s="1"/>
      <c r="E351" s="1"/>
      <c r="F351" s="1"/>
      <c r="G351" s="85"/>
      <c r="H351" s="85"/>
      <c r="N351" s="1"/>
    </row>
    <row r="352" spans="1:14" s="3" customFormat="1" x14ac:dyDescent="0.25">
      <c r="A352" s="1"/>
      <c r="B352" s="1"/>
      <c r="C352" s="1"/>
      <c r="D352" s="1"/>
      <c r="E352" s="1"/>
      <c r="F352" s="1"/>
      <c r="G352" s="85"/>
      <c r="H352" s="85"/>
      <c r="N352" s="1"/>
    </row>
    <row r="353" spans="1:14" s="3" customFormat="1" x14ac:dyDescent="0.25">
      <c r="A353" s="1"/>
      <c r="B353" s="1"/>
      <c r="C353" s="1"/>
      <c r="D353" s="1"/>
      <c r="E353" s="1"/>
      <c r="F353" s="1"/>
      <c r="G353" s="85"/>
      <c r="H353" s="85"/>
      <c r="N353" s="1"/>
    </row>
    <row r="354" spans="1:14" s="3" customFormat="1" x14ac:dyDescent="0.25">
      <c r="A354" s="1"/>
      <c r="B354" s="1"/>
      <c r="C354" s="1"/>
      <c r="D354" s="1"/>
      <c r="E354" s="1"/>
      <c r="F354" s="1"/>
      <c r="G354" s="85"/>
      <c r="H354" s="85"/>
      <c r="N354" s="1"/>
    </row>
    <row r="355" spans="1:14" s="3" customFormat="1" x14ac:dyDescent="0.25">
      <c r="A355" s="1"/>
      <c r="B355" s="1"/>
      <c r="C355" s="1"/>
      <c r="D355" s="1"/>
      <c r="E355" s="1"/>
      <c r="F355" s="1"/>
      <c r="G355" s="85"/>
      <c r="H355" s="85"/>
      <c r="N355" s="1"/>
    </row>
    <row r="356" spans="1:14" s="3" customFormat="1" x14ac:dyDescent="0.25">
      <c r="A356" s="1"/>
      <c r="B356" s="1"/>
      <c r="C356" s="1"/>
      <c r="D356" s="1"/>
      <c r="E356" s="1"/>
      <c r="F356" s="1"/>
      <c r="G356" s="85"/>
      <c r="H356" s="85"/>
      <c r="N356" s="1"/>
    </row>
    <row r="357" spans="1:14" s="3" customFormat="1" x14ac:dyDescent="0.25">
      <c r="A357" s="1"/>
      <c r="B357" s="1"/>
      <c r="C357" s="1"/>
      <c r="D357" s="1"/>
      <c r="E357" s="1"/>
      <c r="F357" s="1"/>
      <c r="G357" s="85"/>
      <c r="H357" s="85"/>
      <c r="N357" s="1"/>
    </row>
    <row r="358" spans="1:14" s="3" customFormat="1" x14ac:dyDescent="0.25">
      <c r="A358" s="1"/>
      <c r="B358" s="1"/>
      <c r="C358" s="1"/>
      <c r="D358" s="1"/>
      <c r="E358" s="1"/>
      <c r="F358" s="1"/>
      <c r="G358" s="85"/>
      <c r="H358" s="85"/>
      <c r="N358" s="1"/>
    </row>
    <row r="359" spans="1:14" s="3" customFormat="1" x14ac:dyDescent="0.25">
      <c r="A359" s="1"/>
      <c r="B359" s="1"/>
      <c r="C359" s="1"/>
      <c r="D359" s="1"/>
      <c r="E359" s="1"/>
      <c r="F359" s="1"/>
      <c r="G359" s="85"/>
      <c r="H359" s="85"/>
      <c r="N359" s="1"/>
    </row>
    <row r="360" spans="1:14" s="3" customFormat="1" x14ac:dyDescent="0.25">
      <c r="A360" s="1"/>
      <c r="B360" s="1"/>
      <c r="C360" s="1"/>
      <c r="D360" s="1"/>
      <c r="E360" s="1"/>
      <c r="F360" s="1"/>
      <c r="G360" s="85"/>
      <c r="H360" s="85"/>
      <c r="N360" s="1"/>
    </row>
    <row r="361" spans="1:14" s="3" customFormat="1" x14ac:dyDescent="0.25">
      <c r="A361" s="1"/>
      <c r="B361" s="1"/>
      <c r="C361" s="1"/>
      <c r="D361" s="1"/>
      <c r="E361" s="1"/>
      <c r="F361" s="1"/>
      <c r="G361" s="85"/>
      <c r="H361" s="85"/>
      <c r="N361" s="1"/>
    </row>
    <row r="362" spans="1:14" s="3" customFormat="1" x14ac:dyDescent="0.25">
      <c r="A362" s="1"/>
      <c r="B362" s="1"/>
      <c r="C362" s="1"/>
      <c r="D362" s="1"/>
      <c r="E362" s="1"/>
      <c r="F362" s="1"/>
      <c r="G362" s="85"/>
      <c r="H362" s="85"/>
      <c r="N362" s="1"/>
    </row>
    <row r="363" spans="1:14" s="3" customFormat="1" x14ac:dyDescent="0.25">
      <c r="A363" s="1"/>
      <c r="B363" s="1"/>
      <c r="C363" s="1"/>
      <c r="D363" s="1"/>
      <c r="E363" s="1"/>
      <c r="F363" s="1"/>
      <c r="G363" s="85"/>
      <c r="H363" s="85"/>
      <c r="N363" s="1"/>
    </row>
    <row r="364" spans="1:14" s="3" customFormat="1" x14ac:dyDescent="0.25">
      <c r="A364" s="1"/>
      <c r="B364" s="1"/>
      <c r="C364" s="1"/>
      <c r="D364" s="1"/>
      <c r="E364" s="1"/>
      <c r="F364" s="1"/>
      <c r="G364" s="85"/>
      <c r="H364" s="85"/>
      <c r="N364" s="1"/>
    </row>
    <row r="365" spans="1:14" s="3" customFormat="1" x14ac:dyDescent="0.25">
      <c r="A365" s="1"/>
      <c r="B365" s="1"/>
      <c r="C365" s="1"/>
      <c r="D365" s="1"/>
      <c r="E365" s="1"/>
      <c r="F365" s="1"/>
      <c r="G365" s="85"/>
      <c r="H365" s="85"/>
      <c r="N365" s="1"/>
    </row>
    <row r="366" spans="1:14" s="3" customFormat="1" x14ac:dyDescent="0.25">
      <c r="A366" s="1"/>
      <c r="B366" s="1"/>
      <c r="C366" s="1"/>
      <c r="D366" s="1"/>
      <c r="E366" s="1"/>
      <c r="F366" s="1"/>
      <c r="G366" s="85"/>
      <c r="H366" s="85"/>
      <c r="N366" s="1"/>
    </row>
    <row r="367" spans="1:14" s="3" customFormat="1" x14ac:dyDescent="0.25">
      <c r="A367" s="1"/>
      <c r="B367" s="1"/>
      <c r="C367" s="1"/>
      <c r="D367" s="1"/>
      <c r="E367" s="1"/>
      <c r="F367" s="1"/>
      <c r="G367" s="85"/>
      <c r="H367" s="85"/>
      <c r="N367" s="1"/>
    </row>
    <row r="368" spans="1:14" s="3" customFormat="1" x14ac:dyDescent="0.25">
      <c r="A368" s="1"/>
      <c r="B368" s="1"/>
      <c r="C368" s="1"/>
      <c r="D368" s="1"/>
      <c r="E368" s="1"/>
      <c r="F368" s="1"/>
      <c r="G368" s="85"/>
      <c r="H368" s="85"/>
      <c r="N368" s="1"/>
    </row>
    <row r="369" spans="1:14" s="3" customFormat="1" x14ac:dyDescent="0.25">
      <c r="A369" s="1"/>
      <c r="B369" s="1"/>
      <c r="C369" s="1"/>
      <c r="D369" s="1"/>
      <c r="E369" s="1"/>
      <c r="F369" s="1"/>
      <c r="G369" s="85"/>
      <c r="H369" s="85"/>
      <c r="N369" s="1"/>
    </row>
    <row r="370" spans="1:14" s="3" customFormat="1" x14ac:dyDescent="0.25">
      <c r="A370" s="1"/>
      <c r="B370" s="1"/>
      <c r="C370" s="1"/>
      <c r="D370" s="1"/>
      <c r="E370" s="1"/>
      <c r="F370" s="1"/>
      <c r="G370" s="85"/>
      <c r="H370" s="85"/>
      <c r="N370" s="1"/>
    </row>
    <row r="371" spans="1:14" s="3" customFormat="1" x14ac:dyDescent="0.25">
      <c r="A371" s="1"/>
      <c r="B371" s="1"/>
      <c r="C371" s="1"/>
      <c r="D371" s="1"/>
      <c r="E371" s="1"/>
      <c r="F371" s="1"/>
      <c r="G371" s="85"/>
      <c r="H371" s="85"/>
      <c r="N371" s="1"/>
    </row>
    <row r="372" spans="1:14" s="3" customFormat="1" x14ac:dyDescent="0.25">
      <c r="A372" s="1"/>
      <c r="B372" s="1"/>
      <c r="C372" s="1"/>
      <c r="D372" s="1"/>
      <c r="E372" s="1"/>
      <c r="F372" s="1"/>
      <c r="G372" s="85"/>
      <c r="H372" s="85"/>
      <c r="N372" s="1"/>
    </row>
    <row r="373" spans="1:14" s="3" customFormat="1" x14ac:dyDescent="0.25">
      <c r="A373" s="1"/>
      <c r="B373" s="1"/>
      <c r="C373" s="1"/>
      <c r="D373" s="1"/>
      <c r="E373" s="1"/>
      <c r="F373" s="1"/>
      <c r="G373" s="85"/>
      <c r="H373" s="85"/>
      <c r="N373" s="1"/>
    </row>
    <row r="374" spans="1:14" s="3" customFormat="1" x14ac:dyDescent="0.25">
      <c r="A374" s="1"/>
      <c r="B374" s="1"/>
      <c r="C374" s="1"/>
      <c r="D374" s="1"/>
      <c r="E374" s="1"/>
      <c r="F374" s="1"/>
      <c r="G374" s="85"/>
      <c r="H374" s="85"/>
      <c r="N374" s="1"/>
    </row>
    <row r="375" spans="1:14" s="3" customFormat="1" x14ac:dyDescent="0.25">
      <c r="A375" s="1"/>
      <c r="B375" s="1"/>
      <c r="C375" s="1"/>
      <c r="D375" s="1"/>
      <c r="E375" s="1"/>
      <c r="F375" s="1"/>
      <c r="G375" s="85"/>
      <c r="H375" s="85"/>
      <c r="N375" s="1"/>
    </row>
  </sheetData>
  <mergeCells count="357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E11:F11"/>
    <mergeCell ref="G11:H11"/>
    <mergeCell ref="E12:F12"/>
    <mergeCell ref="G12:H12"/>
    <mergeCell ref="E7:F7"/>
    <mergeCell ref="G7:H7"/>
    <mergeCell ref="B8:D8"/>
    <mergeCell ref="E8:F8"/>
    <mergeCell ref="G8:H8"/>
    <mergeCell ref="E9:F9"/>
    <mergeCell ref="G9:H9"/>
    <mergeCell ref="E16:F16"/>
    <mergeCell ref="G16:H16"/>
    <mergeCell ref="E17:F17"/>
    <mergeCell ref="G17:H17"/>
    <mergeCell ref="E18:F18"/>
    <mergeCell ref="G18:H18"/>
    <mergeCell ref="E13:F13"/>
    <mergeCell ref="G13:H13"/>
    <mergeCell ref="B14:D14"/>
    <mergeCell ref="E14:F14"/>
    <mergeCell ref="G14:H14"/>
    <mergeCell ref="B15:D15"/>
    <mergeCell ref="E23:F23"/>
    <mergeCell ref="G23:H23"/>
    <mergeCell ref="E24:F24"/>
    <mergeCell ref="G24:H24"/>
    <mergeCell ref="E25:F25"/>
    <mergeCell ref="G25:H25"/>
    <mergeCell ref="B19:D19"/>
    <mergeCell ref="E19:F19"/>
    <mergeCell ref="G19:H19"/>
    <mergeCell ref="E20:F20"/>
    <mergeCell ref="G20:H20"/>
    <mergeCell ref="B21:G21"/>
    <mergeCell ref="B32:G32"/>
    <mergeCell ref="B33:G33"/>
    <mergeCell ref="B34:I34"/>
    <mergeCell ref="B36:D36"/>
    <mergeCell ref="B37:D37"/>
    <mergeCell ref="E37:F37"/>
    <mergeCell ref="G37:H37"/>
    <mergeCell ref="B26:G26"/>
    <mergeCell ref="B27:G27"/>
    <mergeCell ref="B28:G28"/>
    <mergeCell ref="B29:G29"/>
    <mergeCell ref="B30:G30"/>
    <mergeCell ref="B31:G31"/>
    <mergeCell ref="E40:F40"/>
    <mergeCell ref="E41:F41"/>
    <mergeCell ref="G41:H41"/>
    <mergeCell ref="E42:F42"/>
    <mergeCell ref="E43:F43"/>
    <mergeCell ref="B44:G44"/>
    <mergeCell ref="B38:D38"/>
    <mergeCell ref="E38:F38"/>
    <mergeCell ref="G38:H38"/>
    <mergeCell ref="B39:D39"/>
    <mergeCell ref="E39:F39"/>
    <mergeCell ref="G39:H39"/>
    <mergeCell ref="E50:F50"/>
    <mergeCell ref="G50:H50"/>
    <mergeCell ref="E51:F51"/>
    <mergeCell ref="G51:H51"/>
    <mergeCell ref="B52:G52"/>
    <mergeCell ref="B53:G53"/>
    <mergeCell ref="E46:F46"/>
    <mergeCell ref="G46:H46"/>
    <mergeCell ref="E47:F47"/>
    <mergeCell ref="G47:H47"/>
    <mergeCell ref="E49:F49"/>
    <mergeCell ref="G49:H49"/>
    <mergeCell ref="B62:D62"/>
    <mergeCell ref="E62:F62"/>
    <mergeCell ref="G62:H62"/>
    <mergeCell ref="B63:D63"/>
    <mergeCell ref="E63:F63"/>
    <mergeCell ref="G63:H63"/>
    <mergeCell ref="B54:G54"/>
    <mergeCell ref="B55:G55"/>
    <mergeCell ref="B56:G56"/>
    <mergeCell ref="B58:G58"/>
    <mergeCell ref="B60:D60"/>
    <mergeCell ref="B61:D61"/>
    <mergeCell ref="E61:F61"/>
    <mergeCell ref="G61:H61"/>
    <mergeCell ref="E70:F70"/>
    <mergeCell ref="E71:F71"/>
    <mergeCell ref="E72:F72"/>
    <mergeCell ref="E73:F73"/>
    <mergeCell ref="E74:F74"/>
    <mergeCell ref="E75:F75"/>
    <mergeCell ref="B64:G64"/>
    <mergeCell ref="B65:G65"/>
    <mergeCell ref="E66:F66"/>
    <mergeCell ref="E67:F67"/>
    <mergeCell ref="E68:F68"/>
    <mergeCell ref="E69:F69"/>
    <mergeCell ref="E82:F82"/>
    <mergeCell ref="E83:F83"/>
    <mergeCell ref="E84:F84"/>
    <mergeCell ref="E85:F85"/>
    <mergeCell ref="E86:F86"/>
    <mergeCell ref="E87:F87"/>
    <mergeCell ref="E76:F76"/>
    <mergeCell ref="E77:F77"/>
    <mergeCell ref="E78:F78"/>
    <mergeCell ref="E79:F79"/>
    <mergeCell ref="E80:F80"/>
    <mergeCell ref="E81:F81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E106:F106"/>
    <mergeCell ref="E107:F107"/>
    <mergeCell ref="E108:F108"/>
    <mergeCell ref="E109:F109"/>
    <mergeCell ref="E110:F110"/>
    <mergeCell ref="E111:F111"/>
    <mergeCell ref="E100:F100"/>
    <mergeCell ref="E101:F101"/>
    <mergeCell ref="E102:F102"/>
    <mergeCell ref="E103:F103"/>
    <mergeCell ref="E104:F104"/>
    <mergeCell ref="E105:F105"/>
    <mergeCell ref="E118:F118"/>
    <mergeCell ref="E119:F119"/>
    <mergeCell ref="E120:F120"/>
    <mergeCell ref="E121:F121"/>
    <mergeCell ref="E122:F122"/>
    <mergeCell ref="E123:F123"/>
    <mergeCell ref="E112:F112"/>
    <mergeCell ref="E113:F113"/>
    <mergeCell ref="E114:F114"/>
    <mergeCell ref="E115:F115"/>
    <mergeCell ref="E116:F116"/>
    <mergeCell ref="E117:F117"/>
    <mergeCell ref="E130:F130"/>
    <mergeCell ref="E131:F131"/>
    <mergeCell ref="E132:F132"/>
    <mergeCell ref="E133:F133"/>
    <mergeCell ref="E134:F134"/>
    <mergeCell ref="E135:F135"/>
    <mergeCell ref="E124:F124"/>
    <mergeCell ref="E125:F125"/>
    <mergeCell ref="E126:F126"/>
    <mergeCell ref="E127:F127"/>
    <mergeCell ref="E128:F128"/>
    <mergeCell ref="E129:F129"/>
    <mergeCell ref="E142:F142"/>
    <mergeCell ref="E143:F143"/>
    <mergeCell ref="E144:F144"/>
    <mergeCell ref="E145:F145"/>
    <mergeCell ref="E146:F146"/>
    <mergeCell ref="E147:F147"/>
    <mergeCell ref="E136:F136"/>
    <mergeCell ref="E137:F137"/>
    <mergeCell ref="E138:F138"/>
    <mergeCell ref="E139:F139"/>
    <mergeCell ref="E140:F140"/>
    <mergeCell ref="E141:F141"/>
    <mergeCell ref="E154:F154"/>
    <mergeCell ref="E155:F155"/>
    <mergeCell ref="E156:F156"/>
    <mergeCell ref="E157:F157"/>
    <mergeCell ref="E158:F158"/>
    <mergeCell ref="E159:F159"/>
    <mergeCell ref="E148:F148"/>
    <mergeCell ref="E149:F149"/>
    <mergeCell ref="E150:F150"/>
    <mergeCell ref="E151:F151"/>
    <mergeCell ref="E152:F152"/>
    <mergeCell ref="E153:F153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F165"/>
    <mergeCell ref="E178:F178"/>
    <mergeCell ref="E179:F179"/>
    <mergeCell ref="E180:F180"/>
    <mergeCell ref="E181:F181"/>
    <mergeCell ref="E182:F182"/>
    <mergeCell ref="E183:F183"/>
    <mergeCell ref="E172:F172"/>
    <mergeCell ref="E173:F173"/>
    <mergeCell ref="E174:F174"/>
    <mergeCell ref="E175:F175"/>
    <mergeCell ref="E176:F176"/>
    <mergeCell ref="E177:F177"/>
    <mergeCell ref="E190:F190"/>
    <mergeCell ref="E191:F191"/>
    <mergeCell ref="E192:F192"/>
    <mergeCell ref="E193:F193"/>
    <mergeCell ref="E194:F194"/>
    <mergeCell ref="E195:F195"/>
    <mergeCell ref="E184:F184"/>
    <mergeCell ref="E185:F185"/>
    <mergeCell ref="E186:F186"/>
    <mergeCell ref="E187:F187"/>
    <mergeCell ref="E188:F188"/>
    <mergeCell ref="E189:F189"/>
    <mergeCell ref="E202:F202"/>
    <mergeCell ref="E203:F203"/>
    <mergeCell ref="E204:F204"/>
    <mergeCell ref="E205:F205"/>
    <mergeCell ref="E206:F206"/>
    <mergeCell ref="E207:F207"/>
    <mergeCell ref="E196:F196"/>
    <mergeCell ref="E197:F197"/>
    <mergeCell ref="E198:F198"/>
    <mergeCell ref="E199:F199"/>
    <mergeCell ref="E200:F200"/>
    <mergeCell ref="E201:F201"/>
    <mergeCell ref="E214:F214"/>
    <mergeCell ref="E215:F215"/>
    <mergeCell ref="E216:F216"/>
    <mergeCell ref="E217:F217"/>
    <mergeCell ref="E218:F218"/>
    <mergeCell ref="E219:F219"/>
    <mergeCell ref="E208:F208"/>
    <mergeCell ref="E209:F209"/>
    <mergeCell ref="E210:F210"/>
    <mergeCell ref="E211:F211"/>
    <mergeCell ref="E212:F212"/>
    <mergeCell ref="E213:F213"/>
    <mergeCell ref="E226:F226"/>
    <mergeCell ref="E227:F227"/>
    <mergeCell ref="E228:F228"/>
    <mergeCell ref="E229:F229"/>
    <mergeCell ref="E230:F230"/>
    <mergeCell ref="E231:F231"/>
    <mergeCell ref="E220:F220"/>
    <mergeCell ref="E221:F221"/>
    <mergeCell ref="E222:F222"/>
    <mergeCell ref="E223:F223"/>
    <mergeCell ref="E224:F224"/>
    <mergeCell ref="E225:F225"/>
    <mergeCell ref="E238:F238"/>
    <mergeCell ref="E239:F239"/>
    <mergeCell ref="E240:F240"/>
    <mergeCell ref="E241:F241"/>
    <mergeCell ref="E242:F242"/>
    <mergeCell ref="E243:F243"/>
    <mergeCell ref="E232:F232"/>
    <mergeCell ref="E233:F233"/>
    <mergeCell ref="E234:F234"/>
    <mergeCell ref="E235:F235"/>
    <mergeCell ref="E236:F236"/>
    <mergeCell ref="E237:F237"/>
    <mergeCell ref="E250:F250"/>
    <mergeCell ref="E251:F251"/>
    <mergeCell ref="E252:F252"/>
    <mergeCell ref="E253:F253"/>
    <mergeCell ref="E254:F254"/>
    <mergeCell ref="E255:F255"/>
    <mergeCell ref="E244:F244"/>
    <mergeCell ref="E245:F245"/>
    <mergeCell ref="E246:F246"/>
    <mergeCell ref="E247:F247"/>
    <mergeCell ref="E248:F248"/>
    <mergeCell ref="E249:F249"/>
    <mergeCell ref="E262:F262"/>
    <mergeCell ref="E263:F263"/>
    <mergeCell ref="E264:F264"/>
    <mergeCell ref="E265:F265"/>
    <mergeCell ref="E266:F266"/>
    <mergeCell ref="E267:F267"/>
    <mergeCell ref="E256:F256"/>
    <mergeCell ref="E257:F257"/>
    <mergeCell ref="E258:F258"/>
    <mergeCell ref="E259:F259"/>
    <mergeCell ref="E260:F260"/>
    <mergeCell ref="E261:F261"/>
    <mergeCell ref="E274:F274"/>
    <mergeCell ref="G325:H325"/>
    <mergeCell ref="G326:H326"/>
    <mergeCell ref="G327:H327"/>
    <mergeCell ref="G328:H328"/>
    <mergeCell ref="G329:H329"/>
    <mergeCell ref="E268:F268"/>
    <mergeCell ref="E269:F269"/>
    <mergeCell ref="E270:F270"/>
    <mergeCell ref="E271:F271"/>
    <mergeCell ref="E272:F272"/>
    <mergeCell ref="E273:F273"/>
    <mergeCell ref="G336:H336"/>
    <mergeCell ref="G337:H337"/>
    <mergeCell ref="G338:H338"/>
    <mergeCell ref="G339:H339"/>
    <mergeCell ref="G340:H340"/>
    <mergeCell ref="G341:H341"/>
    <mergeCell ref="G330:H330"/>
    <mergeCell ref="G331:H331"/>
    <mergeCell ref="G332:H332"/>
    <mergeCell ref="G333:H333"/>
    <mergeCell ref="G334:H334"/>
    <mergeCell ref="G335:H335"/>
    <mergeCell ref="G348:H348"/>
    <mergeCell ref="G349:H349"/>
    <mergeCell ref="G350:H350"/>
    <mergeCell ref="G351:H351"/>
    <mergeCell ref="G352:H352"/>
    <mergeCell ref="G353:H353"/>
    <mergeCell ref="G342:H342"/>
    <mergeCell ref="G343:H343"/>
    <mergeCell ref="G344:H344"/>
    <mergeCell ref="G345:H345"/>
    <mergeCell ref="G346:H346"/>
    <mergeCell ref="G347:H347"/>
    <mergeCell ref="G360:H360"/>
    <mergeCell ref="G361:H361"/>
    <mergeCell ref="G362:H362"/>
    <mergeCell ref="G363:H363"/>
    <mergeCell ref="G364:H364"/>
    <mergeCell ref="G365:H365"/>
    <mergeCell ref="G354:H354"/>
    <mergeCell ref="G355:H355"/>
    <mergeCell ref="G356:H356"/>
    <mergeCell ref="G357:H357"/>
    <mergeCell ref="G358:H358"/>
    <mergeCell ref="G359:H359"/>
    <mergeCell ref="G372:H372"/>
    <mergeCell ref="G373:H373"/>
    <mergeCell ref="G374:H374"/>
    <mergeCell ref="G375:H375"/>
    <mergeCell ref="G366:H366"/>
    <mergeCell ref="G367:H367"/>
    <mergeCell ref="G368:H368"/>
    <mergeCell ref="G369:H369"/>
    <mergeCell ref="G370:H370"/>
    <mergeCell ref="G371:H371"/>
  </mergeCells>
  <pageMargins left="0.51181102362204722" right="0.51181102362204722" top="0.74803149606299213" bottom="0.74803149606299213" header="0.51181102362204722" footer="0.51181102362204722"/>
  <pageSetup scale="61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VENTA</vt:lpstr>
      <vt:lpstr>OPERACIONES</vt:lpstr>
      <vt:lpstr>CONT</vt:lpstr>
      <vt:lpstr>CONT!Área_de_impresión</vt:lpstr>
      <vt:lpstr>OPERACIONES!Área_de_impresión</vt:lpstr>
      <vt:lpstr>VENTA!Área_de_impresión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2016-12-29T20:22:56Z</cp:lastPrinted>
  <dcterms:created xsi:type="dcterms:W3CDTF">2012-06-19T03:59:04Z</dcterms:created>
  <dcterms:modified xsi:type="dcterms:W3CDTF">2016-12-29T22:25:50Z</dcterms:modified>
</cp:coreProperties>
</file>